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 1/"/>
    </mc:Choice>
  </mc:AlternateContent>
  <xr:revisionPtr revIDLastSave="0" documentId="8_{2E764523-8A6B-463B-88AA-58DEEB944017}" xr6:coauthVersionLast="47" xr6:coauthVersionMax="47" xr10:uidLastSave="{00000000-0000-0000-0000-000000000000}"/>
  <bookViews>
    <workbookView xWindow="-28920" yWindow="-1755" windowWidth="29040" windowHeight="15840" activeTab="5" xr2:uid="{11C58073-B045-4F3B-9C5F-8AA1D266D7B6}"/>
  </bookViews>
  <sheets>
    <sheet name="Scoring" sheetId="6" r:id="rId1"/>
    <sheet name="QB" sheetId="1" r:id="rId2"/>
    <sheet name="RB" sheetId="2" r:id="rId3"/>
    <sheet name="WR" sheetId="4" r:id="rId4"/>
    <sheet name="TE" sheetId="5" r:id="rId5"/>
    <sheet name="Flex" sheetId="3" r:id="rId6"/>
    <sheet name="DST" sheetId="7" r:id="rId7"/>
    <sheet name="K" sheetId="8" r:id="rId8"/>
    <sheet name="By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8" l="1"/>
  <c r="D33" i="8"/>
  <c r="D330" i="3"/>
  <c r="E330" i="3"/>
  <c r="C117" i="2"/>
  <c r="D117" i="2"/>
  <c r="C55" i="5"/>
  <c r="C30" i="5"/>
  <c r="C42" i="5"/>
  <c r="C60" i="5"/>
  <c r="C41" i="5"/>
  <c r="C43" i="5"/>
  <c r="C53" i="5"/>
  <c r="C51" i="5"/>
  <c r="C58" i="5"/>
  <c r="C49" i="5"/>
  <c r="D55" i="5"/>
  <c r="D30" i="5"/>
  <c r="D42" i="5"/>
  <c r="D60" i="5"/>
  <c r="D41" i="5"/>
  <c r="D43" i="5"/>
  <c r="D53" i="5"/>
  <c r="D51" i="5"/>
  <c r="D58" i="5"/>
  <c r="D49" i="5"/>
  <c r="C80" i="4"/>
  <c r="C98" i="4"/>
  <c r="C88" i="4"/>
  <c r="C74" i="4"/>
  <c r="C87" i="4"/>
  <c r="C81" i="4"/>
  <c r="C97" i="4"/>
  <c r="C86" i="4"/>
  <c r="C131" i="4"/>
  <c r="C89" i="4"/>
  <c r="C146" i="4"/>
  <c r="C149" i="4"/>
  <c r="C127" i="4"/>
  <c r="C134" i="4"/>
  <c r="C145" i="4"/>
  <c r="C135" i="4"/>
  <c r="C137" i="4"/>
  <c r="C143" i="4"/>
  <c r="C142" i="4"/>
  <c r="C147" i="4"/>
  <c r="C139" i="4"/>
  <c r="C55" i="4"/>
  <c r="C151" i="4"/>
  <c r="C107" i="4"/>
  <c r="D80" i="4"/>
  <c r="D98" i="4"/>
  <c r="D88" i="4"/>
  <c r="D74" i="4"/>
  <c r="D87" i="4"/>
  <c r="D81" i="4"/>
  <c r="D97" i="4"/>
  <c r="D86" i="4"/>
  <c r="D131" i="4"/>
  <c r="D89" i="4"/>
  <c r="D146" i="4"/>
  <c r="D149" i="4"/>
  <c r="D127" i="4"/>
  <c r="D134" i="4"/>
  <c r="D145" i="4"/>
  <c r="D135" i="4"/>
  <c r="D137" i="4"/>
  <c r="D143" i="4"/>
  <c r="D142" i="4"/>
  <c r="D147" i="4"/>
  <c r="D139" i="4"/>
  <c r="D55" i="4"/>
  <c r="D151" i="4"/>
  <c r="D107" i="4"/>
  <c r="C54" i="2"/>
  <c r="C53" i="2"/>
  <c r="C34" i="2"/>
  <c r="C42" i="2"/>
  <c r="C20" i="2"/>
  <c r="C113" i="2"/>
  <c r="C110" i="2"/>
  <c r="C87" i="2"/>
  <c r="C57" i="2"/>
  <c r="C82" i="2"/>
  <c r="D54" i="2"/>
  <c r="D53" i="2"/>
  <c r="D34" i="2"/>
  <c r="D42" i="2"/>
  <c r="D20" i="2"/>
  <c r="D113" i="2"/>
  <c r="D110" i="2"/>
  <c r="D87" i="2"/>
  <c r="D57" i="2"/>
  <c r="D82" i="2"/>
  <c r="C39" i="1"/>
  <c r="C35" i="1"/>
  <c r="D39" i="1"/>
  <c r="D35" i="1"/>
  <c r="C4" i="5" l="1"/>
  <c r="C3" i="5"/>
  <c r="C2" i="5"/>
  <c r="C6" i="5"/>
  <c r="C11" i="5"/>
  <c r="C10" i="5"/>
  <c r="C5" i="5"/>
  <c r="C12" i="5"/>
  <c r="C13" i="5"/>
  <c r="C8" i="5"/>
  <c r="C20" i="5"/>
  <c r="C28" i="5"/>
  <c r="C39" i="5"/>
  <c r="C15" i="5"/>
  <c r="C26" i="5"/>
  <c r="C16" i="5"/>
  <c r="C7" i="5"/>
  <c r="C32" i="5"/>
  <c r="C29" i="5"/>
  <c r="C19" i="5"/>
  <c r="C18" i="5"/>
  <c r="C25" i="5"/>
  <c r="C37" i="5"/>
  <c r="C23" i="5"/>
  <c r="C33" i="5"/>
  <c r="C24" i="5"/>
  <c r="C35" i="5"/>
  <c r="C36" i="5"/>
  <c r="C31" i="5"/>
  <c r="C46" i="5"/>
  <c r="C17" i="5"/>
  <c r="C27" i="5"/>
  <c r="C50" i="5"/>
  <c r="C21" i="5"/>
  <c r="C52" i="5"/>
  <c r="C61" i="5"/>
  <c r="C38" i="5"/>
  <c r="C34" i="5"/>
  <c r="C40" i="5"/>
  <c r="C45" i="5"/>
  <c r="C22" i="5"/>
  <c r="C44" i="5"/>
  <c r="C47" i="5"/>
  <c r="C59" i="5"/>
  <c r="C48" i="5"/>
  <c r="C57" i="5"/>
  <c r="C54" i="5"/>
  <c r="C14" i="5"/>
  <c r="C56" i="5"/>
  <c r="C9" i="5"/>
  <c r="C41" i="1"/>
  <c r="C40" i="1"/>
  <c r="C36" i="1"/>
  <c r="C31" i="1"/>
  <c r="C26" i="1"/>
  <c r="C32" i="1"/>
  <c r="C37" i="1"/>
  <c r="C38" i="1"/>
  <c r="C8" i="1"/>
  <c r="C4" i="1"/>
  <c r="C33" i="1"/>
  <c r="C11" i="1"/>
  <c r="C28" i="1"/>
  <c r="C13" i="1"/>
  <c r="C34" i="1"/>
  <c r="C12" i="1"/>
  <c r="C22" i="1"/>
  <c r="C23" i="1"/>
  <c r="C29" i="1"/>
  <c r="C15" i="1"/>
  <c r="C24" i="1"/>
  <c r="C18" i="1"/>
  <c r="C27" i="1"/>
  <c r="C5" i="1"/>
  <c r="C10" i="1"/>
  <c r="C14" i="1"/>
  <c r="C6" i="1"/>
  <c r="C17" i="1"/>
  <c r="C9" i="1"/>
  <c r="C7" i="1"/>
  <c r="C30" i="1"/>
  <c r="C3" i="1"/>
  <c r="C21" i="1"/>
  <c r="C2" i="1"/>
  <c r="C16" i="1"/>
  <c r="C19" i="1"/>
  <c r="C25" i="1"/>
  <c r="C20" i="1"/>
  <c r="C47" i="2"/>
  <c r="C68" i="2"/>
  <c r="C44" i="2"/>
  <c r="C108" i="2"/>
  <c r="C50" i="2"/>
  <c r="C92" i="2"/>
  <c r="C85" i="2"/>
  <c r="C10" i="2"/>
  <c r="C86" i="2"/>
  <c r="C55" i="2"/>
  <c r="C29" i="2"/>
  <c r="C116" i="2"/>
  <c r="C96" i="2"/>
  <c r="C104" i="2"/>
  <c r="C98" i="2"/>
  <c r="C91" i="2"/>
  <c r="C32" i="2"/>
  <c r="C4" i="2"/>
  <c r="C49" i="2"/>
  <c r="C75" i="2"/>
  <c r="C27" i="2"/>
  <c r="C5" i="2"/>
  <c r="C62" i="2"/>
  <c r="C40" i="2"/>
  <c r="C6" i="2"/>
  <c r="C23" i="2"/>
  <c r="C120" i="2"/>
  <c r="C59" i="2"/>
  <c r="C35" i="2"/>
  <c r="C39" i="2"/>
  <c r="C25" i="2"/>
  <c r="C51" i="2"/>
  <c r="C65" i="2"/>
  <c r="C103" i="2"/>
  <c r="C70" i="2"/>
  <c r="C71" i="2"/>
  <c r="C107" i="2"/>
  <c r="C89" i="2"/>
  <c r="C2" i="2"/>
  <c r="C13" i="2"/>
  <c r="C15" i="2"/>
  <c r="C99" i="2"/>
  <c r="C73" i="2"/>
  <c r="C78" i="2"/>
  <c r="C60" i="2"/>
  <c r="C30" i="2"/>
  <c r="C24" i="2"/>
  <c r="C7" i="2"/>
  <c r="C26" i="2"/>
  <c r="C61" i="2"/>
  <c r="C105" i="2"/>
  <c r="C11" i="2"/>
  <c r="C74" i="2"/>
  <c r="C81" i="2"/>
  <c r="C8" i="2"/>
  <c r="C93" i="2"/>
  <c r="C18" i="2"/>
  <c r="C22" i="2"/>
  <c r="C28" i="2"/>
  <c r="C3" i="2"/>
  <c r="C79" i="2"/>
  <c r="C41" i="2"/>
  <c r="C63" i="2"/>
  <c r="C72" i="2"/>
  <c r="C100" i="2"/>
  <c r="C80" i="2"/>
  <c r="C83" i="2"/>
  <c r="C33" i="2"/>
  <c r="C102" i="2"/>
  <c r="C14" i="2"/>
  <c r="C109" i="2"/>
  <c r="C84" i="2"/>
  <c r="C115" i="2"/>
  <c r="C69" i="2"/>
  <c r="C90" i="2"/>
  <c r="C112" i="2"/>
  <c r="C66" i="2"/>
  <c r="C67" i="2"/>
  <c r="C9" i="2"/>
  <c r="C76" i="2"/>
  <c r="C95" i="2"/>
  <c r="C52" i="2"/>
  <c r="C17" i="2"/>
  <c r="C119" i="2"/>
  <c r="C45" i="2"/>
  <c r="C114" i="2"/>
  <c r="C64" i="2"/>
  <c r="C48" i="2"/>
  <c r="C56" i="2"/>
  <c r="C77" i="2"/>
  <c r="C16" i="2"/>
  <c r="C19" i="2"/>
  <c r="C101" i="2"/>
  <c r="C106" i="2"/>
  <c r="C37" i="2"/>
  <c r="C38" i="2"/>
  <c r="C31" i="2"/>
  <c r="C36" i="2"/>
  <c r="C111" i="2"/>
  <c r="C94" i="2"/>
  <c r="C58" i="2"/>
  <c r="C12" i="2"/>
  <c r="C21" i="2"/>
  <c r="C88" i="2"/>
  <c r="C118" i="2"/>
  <c r="C46" i="2"/>
  <c r="C97" i="2"/>
  <c r="C43" i="2"/>
  <c r="D2" i="3"/>
  <c r="D8" i="3"/>
  <c r="D12" i="3"/>
  <c r="D10" i="3"/>
  <c r="D13" i="3"/>
  <c r="D14" i="3"/>
  <c r="D20" i="3"/>
  <c r="D26" i="3"/>
  <c r="D23" i="3"/>
  <c r="D24" i="3"/>
  <c r="D31" i="3"/>
  <c r="D33" i="3"/>
  <c r="D35" i="3"/>
  <c r="D40" i="3"/>
  <c r="D58" i="3"/>
  <c r="D42" i="3"/>
  <c r="D51" i="3"/>
  <c r="D57" i="3"/>
  <c r="D54" i="3"/>
  <c r="D55" i="3"/>
  <c r="D50" i="3"/>
  <c r="D53" i="3"/>
  <c r="D71" i="3"/>
  <c r="D65" i="3"/>
  <c r="D61" i="3"/>
  <c r="D63" i="3"/>
  <c r="D73" i="3"/>
  <c r="D76" i="3"/>
  <c r="D74" i="3"/>
  <c r="D79" i="3"/>
  <c r="D83" i="3"/>
  <c r="D78" i="3"/>
  <c r="D80" i="3"/>
  <c r="D88" i="3"/>
  <c r="D87" i="3"/>
  <c r="D100" i="3"/>
  <c r="D104" i="3"/>
  <c r="D107" i="3"/>
  <c r="D115" i="3"/>
  <c r="D127" i="3"/>
  <c r="D126" i="3"/>
  <c r="D134" i="3"/>
  <c r="D144" i="3"/>
  <c r="D152" i="3"/>
  <c r="D155" i="3"/>
  <c r="D157" i="3"/>
  <c r="D159" i="3"/>
  <c r="D161" i="3"/>
  <c r="D162" i="3"/>
  <c r="D163" i="3"/>
  <c r="D166" i="3"/>
  <c r="D168" i="3"/>
  <c r="D169" i="3"/>
  <c r="D175" i="3"/>
  <c r="D176" i="3"/>
  <c r="D178" i="3"/>
  <c r="D183" i="3"/>
  <c r="D187" i="3"/>
  <c r="D190" i="3"/>
  <c r="D192" i="3"/>
  <c r="D193" i="3"/>
  <c r="D195" i="3"/>
  <c r="D196" i="3"/>
  <c r="D198" i="3"/>
  <c r="D199" i="3"/>
  <c r="D204" i="3"/>
  <c r="D208" i="3"/>
  <c r="D215" i="3"/>
  <c r="D218" i="3"/>
  <c r="D220" i="3"/>
  <c r="D221" i="3"/>
  <c r="D228" i="3"/>
  <c r="D235" i="3"/>
  <c r="D241" i="3"/>
  <c r="D244" i="3"/>
  <c r="D247" i="3"/>
  <c r="D253" i="3"/>
  <c r="D255" i="3"/>
  <c r="D256" i="3"/>
  <c r="D262" i="3"/>
  <c r="D265" i="3"/>
  <c r="D266" i="3"/>
  <c r="D269" i="3"/>
  <c r="D272" i="3"/>
  <c r="D278" i="3"/>
  <c r="D279" i="3"/>
  <c r="D286" i="3"/>
  <c r="D288" i="3"/>
  <c r="D291" i="3"/>
  <c r="D294" i="3"/>
  <c r="D295" i="3"/>
  <c r="D296" i="3"/>
  <c r="D298" i="3"/>
  <c r="D300" i="3"/>
  <c r="D302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" i="3"/>
  <c r="D4" i="3"/>
  <c r="D5" i="3"/>
  <c r="D6" i="3"/>
  <c r="D7" i="3"/>
  <c r="D9" i="3"/>
  <c r="D11" i="3"/>
  <c r="D15" i="3"/>
  <c r="D16" i="3"/>
  <c r="D17" i="3"/>
  <c r="D18" i="3"/>
  <c r="D19" i="3"/>
  <c r="D21" i="3"/>
  <c r="D22" i="3"/>
  <c r="D25" i="3"/>
  <c r="D27" i="3"/>
  <c r="D28" i="3"/>
  <c r="D29" i="3"/>
  <c r="D30" i="3"/>
  <c r="D32" i="3"/>
  <c r="D34" i="3"/>
  <c r="D36" i="3"/>
  <c r="D37" i="3"/>
  <c r="D38" i="3"/>
  <c r="D39" i="3"/>
  <c r="D41" i="3"/>
  <c r="D43" i="3"/>
  <c r="D45" i="3"/>
  <c r="D47" i="3"/>
  <c r="D48" i="3"/>
  <c r="D52" i="3"/>
  <c r="D56" i="3"/>
  <c r="D59" i="3"/>
  <c r="D60" i="3"/>
  <c r="D62" i="3"/>
  <c r="D64" i="3"/>
  <c r="D68" i="3"/>
  <c r="D69" i="3"/>
  <c r="D70" i="3"/>
  <c r="D72" i="3"/>
  <c r="D75" i="3"/>
  <c r="D77" i="3"/>
  <c r="D81" i="3"/>
  <c r="D82" i="3"/>
  <c r="D90" i="3"/>
  <c r="D91" i="3"/>
  <c r="D92" i="3"/>
  <c r="D94" i="3"/>
  <c r="D95" i="3"/>
  <c r="D96" i="3"/>
  <c r="D98" i="3"/>
  <c r="D99" i="3"/>
  <c r="D101" i="3"/>
  <c r="D102" i="3"/>
  <c r="D105" i="3"/>
  <c r="D106" i="3"/>
  <c r="D109" i="3"/>
  <c r="D111" i="3"/>
  <c r="D112" i="3"/>
  <c r="D113" i="3"/>
  <c r="D114" i="3"/>
  <c r="D116" i="3"/>
  <c r="D118" i="3"/>
  <c r="D119" i="3"/>
  <c r="D120" i="3"/>
  <c r="D121" i="3"/>
  <c r="D122" i="3"/>
  <c r="D125" i="3"/>
  <c r="D128" i="3"/>
  <c r="D129" i="3"/>
  <c r="D130" i="3"/>
  <c r="D131" i="3"/>
  <c r="D132" i="3"/>
  <c r="D133" i="3"/>
  <c r="D135" i="3"/>
  <c r="D138" i="3"/>
  <c r="D142" i="3"/>
  <c r="D143" i="3"/>
  <c r="D146" i="3"/>
  <c r="D147" i="3"/>
  <c r="D148" i="3"/>
  <c r="D149" i="3"/>
  <c r="D150" i="3"/>
  <c r="D153" i="3"/>
  <c r="D154" i="3"/>
  <c r="D156" i="3"/>
  <c r="D158" i="3"/>
  <c r="D160" i="3"/>
  <c r="D164" i="3"/>
  <c r="D165" i="3"/>
  <c r="D170" i="3"/>
  <c r="D171" i="3"/>
  <c r="D172" i="3"/>
  <c r="D174" i="3"/>
  <c r="D181" i="3"/>
  <c r="D184" i="3"/>
  <c r="D185" i="3"/>
  <c r="D186" i="3"/>
  <c r="D189" i="3"/>
  <c r="D191" i="3"/>
  <c r="D194" i="3"/>
  <c r="D200" i="3"/>
  <c r="D201" i="3"/>
  <c r="D202" i="3"/>
  <c r="D206" i="3"/>
  <c r="D207" i="3"/>
  <c r="D209" i="3"/>
  <c r="D211" i="3"/>
  <c r="D212" i="3"/>
  <c r="D213" i="3"/>
  <c r="D216" i="3"/>
  <c r="D219" i="3"/>
  <c r="D224" i="3"/>
  <c r="D226" i="3"/>
  <c r="D230" i="3"/>
  <c r="D236" i="3"/>
  <c r="D237" i="3"/>
  <c r="D238" i="3"/>
  <c r="D239" i="3"/>
  <c r="D243" i="3"/>
  <c r="D248" i="3"/>
  <c r="D249" i="3"/>
  <c r="D250" i="3"/>
  <c r="D251" i="3"/>
  <c r="D254" i="3"/>
  <c r="D259" i="3"/>
  <c r="D260" i="3"/>
  <c r="D261" i="3"/>
  <c r="D263" i="3"/>
  <c r="D264" i="3"/>
  <c r="D268" i="3"/>
  <c r="D270" i="3"/>
  <c r="D271" i="3"/>
  <c r="D273" i="3"/>
  <c r="D274" i="3"/>
  <c r="D275" i="3"/>
  <c r="D276" i="3"/>
  <c r="D277" i="3"/>
  <c r="D280" i="3"/>
  <c r="D281" i="3"/>
  <c r="D282" i="3"/>
  <c r="D292" i="3"/>
  <c r="D293" i="3"/>
  <c r="D297" i="3"/>
  <c r="D299" i="3"/>
  <c r="D301" i="3"/>
  <c r="D303" i="3"/>
  <c r="D304" i="3"/>
  <c r="D305" i="3"/>
  <c r="D306" i="3"/>
  <c r="D44" i="3"/>
  <c r="D46" i="3"/>
  <c r="D49" i="3"/>
  <c r="D66" i="3"/>
  <c r="D67" i="3"/>
  <c r="D85" i="3"/>
  <c r="D84" i="3"/>
  <c r="D86" i="3"/>
  <c r="D89" i="3"/>
  <c r="D93" i="3"/>
  <c r="D97" i="3"/>
  <c r="D103" i="3"/>
  <c r="D108" i="3"/>
  <c r="D110" i="3"/>
  <c r="D117" i="3"/>
  <c r="D123" i="3"/>
  <c r="D124" i="3"/>
  <c r="D136" i="3"/>
  <c r="D137" i="3"/>
  <c r="D139" i="3"/>
  <c r="D140" i="3"/>
  <c r="D141" i="3"/>
  <c r="D145" i="3"/>
  <c r="D151" i="3"/>
  <c r="D167" i="3"/>
  <c r="D173" i="3"/>
  <c r="D177" i="3"/>
  <c r="D179" i="3"/>
  <c r="D180" i="3"/>
  <c r="D182" i="3"/>
  <c r="D188" i="3"/>
  <c r="D197" i="3"/>
  <c r="D203" i="3"/>
  <c r="D205" i="3"/>
  <c r="D210" i="3"/>
  <c r="D214" i="3"/>
  <c r="D217" i="3"/>
  <c r="D222" i="3"/>
  <c r="D223" i="3"/>
  <c r="D225" i="3"/>
  <c r="D227" i="3"/>
  <c r="D229" i="3"/>
  <c r="D231" i="3"/>
  <c r="D232" i="3"/>
  <c r="D233" i="3"/>
  <c r="D234" i="3"/>
  <c r="D240" i="3"/>
  <c r="D242" i="3"/>
  <c r="D245" i="3"/>
  <c r="D246" i="3"/>
  <c r="D252" i="3"/>
  <c r="D257" i="3"/>
  <c r="D258" i="3"/>
  <c r="D267" i="3"/>
  <c r="D283" i="3"/>
  <c r="D284" i="3"/>
  <c r="D285" i="3"/>
  <c r="D287" i="3"/>
  <c r="D289" i="3"/>
  <c r="D290" i="3"/>
  <c r="C2" i="4"/>
  <c r="C6" i="4"/>
  <c r="C23" i="4"/>
  <c r="C3" i="4"/>
  <c r="C5" i="4"/>
  <c r="C7" i="4"/>
  <c r="C15" i="4"/>
  <c r="C11" i="4"/>
  <c r="C16" i="4"/>
  <c r="C43" i="4"/>
  <c r="C31" i="4"/>
  <c r="C38" i="4"/>
  <c r="C33" i="4"/>
  <c r="C4" i="4"/>
  <c r="C37" i="4"/>
  <c r="C52" i="4"/>
  <c r="C57" i="4"/>
  <c r="C9" i="4"/>
  <c r="C18" i="4"/>
  <c r="C27" i="4"/>
  <c r="C40" i="4"/>
  <c r="C41" i="4"/>
  <c r="C42" i="4"/>
  <c r="C17" i="4"/>
  <c r="C14" i="4"/>
  <c r="C20" i="4"/>
  <c r="C111" i="4"/>
  <c r="C46" i="4"/>
  <c r="C13" i="4"/>
  <c r="C61" i="4"/>
  <c r="C10" i="4"/>
  <c r="C76" i="4"/>
  <c r="C26" i="4"/>
  <c r="C8" i="4"/>
  <c r="C78" i="4"/>
  <c r="C21" i="4"/>
  <c r="C12" i="4"/>
  <c r="C126" i="4"/>
  <c r="C35" i="4"/>
  <c r="C59" i="4"/>
  <c r="C30" i="4"/>
  <c r="C53" i="4"/>
  <c r="C66" i="4"/>
  <c r="C28" i="4"/>
  <c r="C47" i="4"/>
  <c r="C92" i="4"/>
  <c r="C68" i="4"/>
  <c r="C110" i="4"/>
  <c r="C56" i="4"/>
  <c r="C101" i="4"/>
  <c r="C100" i="4"/>
  <c r="C50" i="4"/>
  <c r="C96" i="4"/>
  <c r="C22" i="4"/>
  <c r="C85" i="4"/>
  <c r="C70" i="4"/>
  <c r="C32" i="4"/>
  <c r="C102" i="4"/>
  <c r="C29" i="4"/>
  <c r="C44" i="4"/>
  <c r="C51" i="4"/>
  <c r="C82" i="4"/>
  <c r="C49" i="4"/>
  <c r="C19" i="4"/>
  <c r="C48" i="4"/>
  <c r="C34" i="4"/>
  <c r="C118" i="4"/>
  <c r="C69" i="4"/>
  <c r="C75" i="4"/>
  <c r="C60" i="4"/>
  <c r="C45" i="4"/>
  <c r="C91" i="4"/>
  <c r="C25" i="4"/>
  <c r="C124" i="4"/>
  <c r="C24" i="4"/>
  <c r="C133" i="4"/>
  <c r="C64" i="4"/>
  <c r="C138" i="4"/>
  <c r="C99" i="4"/>
  <c r="C39" i="4"/>
  <c r="C93" i="4"/>
  <c r="C121" i="4"/>
  <c r="C79" i="4"/>
  <c r="C62" i="4"/>
  <c r="C83" i="4"/>
  <c r="C94" i="4"/>
  <c r="C72" i="4"/>
  <c r="C108" i="4"/>
  <c r="C67" i="4"/>
  <c r="C84" i="4"/>
  <c r="C112" i="4"/>
  <c r="C54" i="4"/>
  <c r="C71" i="4"/>
  <c r="C136" i="4"/>
  <c r="C117" i="4"/>
  <c r="C148" i="4"/>
  <c r="C115" i="4"/>
  <c r="C130" i="4"/>
  <c r="C122" i="4"/>
  <c r="C119" i="4"/>
  <c r="C36" i="4"/>
  <c r="C150" i="4"/>
  <c r="C103" i="4"/>
  <c r="C114" i="4"/>
  <c r="C109" i="4"/>
  <c r="C125" i="4"/>
  <c r="C73" i="4"/>
  <c r="C140" i="4"/>
  <c r="C63" i="4"/>
  <c r="C105" i="4"/>
  <c r="C116" i="4"/>
  <c r="C113" i="4"/>
  <c r="C77" i="4"/>
  <c r="C65" i="4"/>
  <c r="C90" i="4"/>
  <c r="C95" i="4"/>
  <c r="C141" i="4"/>
  <c r="C120" i="4"/>
  <c r="C104" i="4"/>
  <c r="C123" i="4"/>
  <c r="C129" i="4"/>
  <c r="C58" i="4"/>
  <c r="C132" i="4"/>
  <c r="C106" i="4"/>
  <c r="C128" i="4"/>
  <c r="C144" i="4"/>
  <c r="D46" i="4" l="1"/>
  <c r="D2" i="5"/>
  <c r="D61" i="5"/>
  <c r="D24" i="5"/>
  <c r="D57" i="5"/>
  <c r="D35" i="5"/>
  <c r="D54" i="5"/>
  <c r="E40" i="3" l="1"/>
  <c r="E62" i="3"/>
  <c r="E72" i="3"/>
  <c r="E82" i="3"/>
  <c r="E130" i="3"/>
  <c r="E139" i="3"/>
  <c r="E173" i="3"/>
  <c r="E180" i="3"/>
  <c r="E203" i="3"/>
  <c r="E225" i="3"/>
  <c r="E240" i="3"/>
  <c r="E13" i="3"/>
  <c r="E51" i="3"/>
  <c r="E50" i="3"/>
  <c r="E61" i="3"/>
  <c r="E76" i="3"/>
  <c r="E73" i="3"/>
  <c r="E78" i="3"/>
  <c r="E155" i="3"/>
  <c r="E169" i="3"/>
  <c r="E178" i="3"/>
  <c r="E183" i="3"/>
  <c r="E199" i="3"/>
  <c r="E196" i="3"/>
  <c r="E255" i="3"/>
  <c r="E256" i="3"/>
  <c r="E228" i="3"/>
  <c r="E318" i="3"/>
  <c r="E326" i="3"/>
  <c r="E325" i="3"/>
  <c r="E3" i="3"/>
  <c r="E30" i="3"/>
  <c r="E38" i="3"/>
  <c r="E39" i="3"/>
  <c r="E43" i="3"/>
  <c r="E47" i="3"/>
  <c r="E59" i="3"/>
  <c r="E77" i="3"/>
  <c r="E92" i="3"/>
  <c r="E106" i="3"/>
  <c r="E114" i="3"/>
  <c r="E122" i="3"/>
  <c r="E128" i="3"/>
  <c r="E132" i="3"/>
  <c r="E133" i="3"/>
  <c r="E142" i="3"/>
  <c r="E146" i="3"/>
  <c r="E171" i="3"/>
  <c r="E184" i="3"/>
  <c r="E202" i="3"/>
  <c r="E212" i="3"/>
  <c r="E213" i="3"/>
  <c r="E248" i="3"/>
  <c r="E249" i="3"/>
  <c r="E251" i="3"/>
  <c r="E261" i="3"/>
  <c r="E264" i="3"/>
  <c r="E277" i="3"/>
  <c r="E281" i="3"/>
  <c r="E276" i="3"/>
  <c r="E124" i="3"/>
  <c r="E179" i="3"/>
  <c r="E100" i="3"/>
  <c r="E269" i="3"/>
  <c r="E294" i="3"/>
  <c r="E295" i="3"/>
  <c r="E314" i="3"/>
  <c r="E329" i="3"/>
  <c r="E68" i="3"/>
  <c r="E99" i="3"/>
  <c r="E143" i="3"/>
  <c r="E149" i="3"/>
  <c r="E172" i="3"/>
  <c r="E181" i="3"/>
  <c r="E194" i="3"/>
  <c r="E209" i="3"/>
  <c r="E226" i="3"/>
  <c r="E259" i="3"/>
  <c r="E292" i="3"/>
  <c r="E299" i="3"/>
  <c r="E305" i="3"/>
  <c r="E46" i="3"/>
  <c r="E89" i="3"/>
  <c r="E103" i="3"/>
  <c r="E229" i="3"/>
  <c r="E24" i="3"/>
  <c r="E26" i="3"/>
  <c r="E58" i="3"/>
  <c r="E57" i="3"/>
  <c r="E53" i="3"/>
  <c r="E63" i="3"/>
  <c r="E74" i="3"/>
  <c r="E80" i="3"/>
  <c r="E104" i="3"/>
  <c r="E134" i="3"/>
  <c r="E159" i="3"/>
  <c r="E166" i="3"/>
  <c r="E193" i="3"/>
  <c r="E291" i="3"/>
  <c r="E278" i="3"/>
  <c r="E296" i="3"/>
  <c r="E307" i="3"/>
  <c r="E300" i="3"/>
  <c r="E313" i="3"/>
  <c r="E315" i="3"/>
  <c r="E319" i="3"/>
  <c r="E320" i="3"/>
  <c r="E323" i="3"/>
  <c r="E324" i="3"/>
  <c r="E327" i="3"/>
  <c r="E328" i="3"/>
  <c r="E6" i="3"/>
  <c r="E18" i="3"/>
  <c r="E22" i="3"/>
  <c r="E25" i="3"/>
  <c r="E27" i="3"/>
  <c r="E36" i="3"/>
  <c r="E60" i="3"/>
  <c r="E91" i="3"/>
  <c r="E96" i="3"/>
  <c r="E111" i="3"/>
  <c r="E138" i="3"/>
  <c r="E158" i="3"/>
  <c r="E165" i="3"/>
  <c r="E185" i="3"/>
  <c r="E201" i="3"/>
  <c r="E206" i="3"/>
  <c r="E230" i="3"/>
  <c r="E303" i="3"/>
  <c r="E44" i="3"/>
  <c r="E49" i="3"/>
  <c r="E84" i="3"/>
  <c r="E93" i="3"/>
  <c r="E97" i="3"/>
  <c r="E110" i="3"/>
  <c r="E140" i="3"/>
  <c r="E177" i="3"/>
  <c r="E182" i="3"/>
  <c r="E204" i="3"/>
  <c r="E308" i="3"/>
  <c r="E317" i="3"/>
  <c r="E9" i="3"/>
  <c r="E11" i="3"/>
  <c r="E32" i="3"/>
  <c r="E45" i="3"/>
  <c r="E90" i="3"/>
  <c r="E94" i="3"/>
  <c r="E119" i="3"/>
  <c r="E135" i="3"/>
  <c r="E164" i="3"/>
  <c r="E207" i="3"/>
  <c r="E254" i="3"/>
  <c r="E271" i="3"/>
  <c r="E297" i="3"/>
  <c r="E108" i="3"/>
  <c r="E289" i="3"/>
  <c r="C22" i="8"/>
  <c r="C7" i="8"/>
  <c r="C14" i="8"/>
  <c r="C2" i="8"/>
  <c r="C4" i="8"/>
  <c r="C18" i="8"/>
  <c r="C8" i="8"/>
  <c r="C3" i="8"/>
  <c r="C21" i="8"/>
  <c r="C12" i="8"/>
  <c r="C9" i="8"/>
  <c r="C5" i="8"/>
  <c r="C19" i="8"/>
  <c r="C10" i="8"/>
  <c r="C6" i="8"/>
  <c r="C25" i="8"/>
  <c r="C11" i="8"/>
  <c r="C13" i="8"/>
  <c r="C17" i="8"/>
  <c r="C15" i="8"/>
  <c r="C23" i="8"/>
  <c r="C16" i="8"/>
  <c r="C31" i="8"/>
  <c r="C24" i="8"/>
  <c r="C20" i="8"/>
  <c r="C29" i="8"/>
  <c r="C30" i="8"/>
  <c r="C26" i="8"/>
  <c r="C28" i="8"/>
  <c r="C27" i="8"/>
  <c r="C32" i="8"/>
  <c r="D6" i="7"/>
  <c r="D33" i="7"/>
  <c r="D25" i="7"/>
  <c r="D3" i="7"/>
  <c r="D22" i="7"/>
  <c r="D19" i="7"/>
  <c r="D26" i="7"/>
  <c r="D9" i="7"/>
  <c r="D7" i="7"/>
  <c r="D15" i="7"/>
  <c r="D24" i="7"/>
  <c r="D12" i="7"/>
  <c r="D23" i="7"/>
  <c r="D17" i="7"/>
  <c r="D32" i="7"/>
  <c r="D18" i="7"/>
  <c r="D27" i="7"/>
  <c r="D10" i="7"/>
  <c r="D14" i="7"/>
  <c r="D8" i="7"/>
  <c r="D20" i="7"/>
  <c r="D16" i="7"/>
  <c r="D11" i="7"/>
  <c r="D29" i="7"/>
  <c r="D31" i="7"/>
  <c r="D30" i="7"/>
  <c r="D2" i="7"/>
  <c r="D5" i="7"/>
  <c r="D28" i="7"/>
  <c r="D4" i="7"/>
  <c r="D21" i="7"/>
  <c r="D13" i="7"/>
  <c r="D27" i="5"/>
  <c r="D8" i="5"/>
  <c r="D5" i="5"/>
  <c r="D56" i="5"/>
  <c r="D18" i="5"/>
  <c r="D28" i="5"/>
  <c r="D26" i="5"/>
  <c r="D19" i="5"/>
  <c r="D3" i="5"/>
  <c r="D50" i="5"/>
  <c r="D7" i="5"/>
  <c r="D22" i="5"/>
  <c r="D15" i="5"/>
  <c r="D48" i="5"/>
  <c r="D16" i="5"/>
  <c r="D14" i="5"/>
  <c r="D47" i="5"/>
  <c r="D59" i="5"/>
  <c r="D20" i="5"/>
  <c r="D52" i="5"/>
  <c r="D64" i="4"/>
  <c r="D11" i="4"/>
  <c r="D68" i="4"/>
  <c r="D15" i="4"/>
  <c r="D105" i="4"/>
  <c r="D20" i="4"/>
  <c r="D65" i="4"/>
  <c r="D66" i="4"/>
  <c r="D2" i="4"/>
  <c r="D122" i="4"/>
  <c r="D7" i="4"/>
  <c r="D101" i="4"/>
  <c r="D38" i="4"/>
  <c r="D113" i="4"/>
  <c r="D10" i="4"/>
  <c r="D47" i="4"/>
  <c r="D56" i="4"/>
  <c r="D41" i="4"/>
  <c r="D102" i="4"/>
  <c r="D78" i="4"/>
  <c r="D136" i="4"/>
  <c r="D25" i="4"/>
  <c r="D93" i="4"/>
  <c r="D52" i="4"/>
  <c r="D57" i="4"/>
  <c r="D111" i="4"/>
  <c r="D59" i="4"/>
  <c r="D31" i="4"/>
  <c r="D148" i="4"/>
  <c r="D126" i="4"/>
  <c r="D61" i="4"/>
  <c r="D108" i="4"/>
  <c r="D33" i="4"/>
  <c r="D103" i="4"/>
  <c r="D118" i="4"/>
  <c r="D62" i="4"/>
  <c r="D35" i="4"/>
  <c r="D14" i="4"/>
  <c r="D4" i="4"/>
  <c r="D91" i="4"/>
  <c r="D51" i="4"/>
  <c r="D90" i="4"/>
  <c r="D77" i="4"/>
  <c r="D70" i="4"/>
  <c r="D8" i="4"/>
  <c r="D21" i="4"/>
  <c r="D39" i="4"/>
  <c r="D42" i="4"/>
  <c r="D75" i="4"/>
  <c r="D30" i="4"/>
  <c r="D99" i="4"/>
  <c r="D123" i="4"/>
  <c r="D67" i="4"/>
  <c r="D72" i="4"/>
  <c r="D114" i="4"/>
  <c r="D39" i="2"/>
  <c r="D104" i="2"/>
  <c r="D93" i="2"/>
  <c r="D73" i="2"/>
  <c r="D36" i="2"/>
  <c r="D64" i="2"/>
  <c r="D47" i="2"/>
  <c r="D102" i="2"/>
  <c r="D18" i="2"/>
  <c r="D37" i="2"/>
  <c r="D14" i="2"/>
  <c r="D89" i="2"/>
  <c r="D29" i="2"/>
  <c r="D33" i="2"/>
  <c r="D114" i="2"/>
  <c r="D66" i="2"/>
  <c r="D55" i="2"/>
  <c r="D27" i="2"/>
  <c r="D85" i="2"/>
  <c r="D28" i="2"/>
  <c r="D19" i="2"/>
  <c r="D8" i="2"/>
  <c r="D98" i="2"/>
  <c r="D35" i="2"/>
  <c r="D40" i="2"/>
  <c r="D70" i="2"/>
  <c r="D25" i="2"/>
  <c r="D116" i="2"/>
  <c r="D22" i="2"/>
  <c r="D67" i="2"/>
  <c r="D103" i="2"/>
  <c r="D83" i="2"/>
  <c r="D120" i="2"/>
  <c r="D21" i="2"/>
  <c r="D3" i="2"/>
  <c r="D49" i="2"/>
  <c r="D16" i="2"/>
  <c r="D95" i="2"/>
  <c r="D108" i="2"/>
  <c r="D2" i="2"/>
  <c r="D44" i="2"/>
  <c r="D65" i="2"/>
  <c r="D115" i="2"/>
  <c r="D48" i="2"/>
  <c r="D59" i="2"/>
  <c r="D30" i="2"/>
  <c r="D63" i="2"/>
  <c r="D86" i="2"/>
  <c r="D119" i="2"/>
  <c r="D97" i="2"/>
  <c r="D9" i="2"/>
  <c r="D38" i="2"/>
  <c r="D38" i="1"/>
  <c r="D30" i="1"/>
  <c r="D19" i="1"/>
  <c r="D18" i="1"/>
  <c r="D24" i="1"/>
  <c r="D22" i="1"/>
  <c r="D36" i="1"/>
  <c r="D3" i="1"/>
  <c r="D13" i="1"/>
  <c r="D4" i="1"/>
  <c r="D15" i="1"/>
  <c r="D41" i="1"/>
  <c r="D8" i="1"/>
  <c r="D40" i="1"/>
  <c r="D25" i="1"/>
  <c r="D32" i="1"/>
  <c r="D31" i="1"/>
  <c r="D20" i="1"/>
  <c r="D29" i="1"/>
  <c r="E7" i="6"/>
  <c r="E17" i="6"/>
  <c r="E13" i="6"/>
  <c r="E3" i="6"/>
  <c r="E31" i="3" l="1"/>
  <c r="E42" i="3"/>
  <c r="E65" i="3"/>
  <c r="E87" i="3"/>
  <c r="E127" i="3"/>
  <c r="E83" i="3"/>
  <c r="E176" i="3"/>
  <c r="E187" i="3"/>
  <c r="E175" i="3"/>
  <c r="E109" i="3"/>
  <c r="E157" i="3"/>
  <c r="E220" i="3"/>
  <c r="E125" i="3"/>
  <c r="E208" i="3"/>
  <c r="E244" i="3"/>
  <c r="E156" i="3"/>
  <c r="E218" i="3"/>
  <c r="E247" i="3"/>
  <c r="E235" i="3"/>
  <c r="E266" i="3"/>
  <c r="E190" i="3"/>
  <c r="E216" i="3"/>
  <c r="E189" i="3"/>
  <c r="E302" i="3"/>
  <c r="E279" i="3"/>
  <c r="E154" i="3"/>
  <c r="E48" i="3"/>
  <c r="E55" i="3"/>
  <c r="E35" i="3"/>
  <c r="E33" i="3"/>
  <c r="E2" i="3"/>
  <c r="E70" i="3"/>
  <c r="E23" i="3"/>
  <c r="E102" i="3"/>
  <c r="E75" i="3"/>
  <c r="E71" i="3"/>
  <c r="E219" i="3"/>
  <c r="E129" i="3"/>
  <c r="E107" i="3"/>
  <c r="E147" i="3"/>
  <c r="E88" i="3"/>
  <c r="E237" i="3"/>
  <c r="E263" i="3"/>
  <c r="E236" i="3"/>
  <c r="E198" i="3"/>
  <c r="E162" i="3"/>
  <c r="E174" i="3"/>
  <c r="E195" i="3"/>
  <c r="E243" i="3"/>
  <c r="E215" i="3"/>
  <c r="E270" i="3"/>
  <c r="E221" i="3"/>
  <c r="E191" i="3"/>
  <c r="E311" i="3"/>
  <c r="E301" i="3"/>
  <c r="E298" i="3"/>
  <c r="E16" i="3"/>
  <c r="E5" i="3"/>
  <c r="E17" i="3"/>
  <c r="E282" i="3"/>
  <c r="E66" i="3"/>
  <c r="E306" i="3"/>
  <c r="E28" i="3"/>
  <c r="E117" i="3"/>
  <c r="E37" i="3"/>
  <c r="E85" i="3"/>
  <c r="E151" i="3"/>
  <c r="E52" i="3"/>
  <c r="E123" i="3"/>
  <c r="E214" i="3"/>
  <c r="E64" i="3"/>
  <c r="E217" i="3"/>
  <c r="E81" i="3"/>
  <c r="E112" i="3"/>
  <c r="E145" i="3"/>
  <c r="E222" i="3"/>
  <c r="E113" i="3"/>
  <c r="E118" i="3"/>
  <c r="E223" i="3"/>
  <c r="E95" i="3"/>
  <c r="E120" i="3"/>
  <c r="E131" i="3"/>
  <c r="E227" i="3"/>
  <c r="E148" i="3"/>
  <c r="E232" i="3"/>
  <c r="E115" i="3"/>
  <c r="E150" i="3"/>
  <c r="E153" i="3"/>
  <c r="E170" i="3"/>
  <c r="E257" i="3"/>
  <c r="E126" i="3"/>
  <c r="E160" i="3"/>
  <c r="E258" i="3"/>
  <c r="E186" i="3"/>
  <c r="E168" i="3"/>
  <c r="E239" i="3"/>
  <c r="E238" i="3"/>
  <c r="E260" i="3"/>
  <c r="E268" i="3"/>
  <c r="E262" i="3"/>
  <c r="E304" i="3"/>
  <c r="E86" i="3"/>
  <c r="E274" i="3"/>
  <c r="E275" i="3"/>
  <c r="E293" i="3"/>
  <c r="E272" i="3"/>
  <c r="E67" i="3"/>
  <c r="E10" i="3"/>
  <c r="E136" i="3"/>
  <c r="E8" i="3"/>
  <c r="E316" i="3"/>
  <c r="E20" i="3"/>
  <c r="E21" i="3"/>
  <c r="E29" i="3"/>
  <c r="E137" i="3"/>
  <c r="E141" i="3"/>
  <c r="E54" i="3"/>
  <c r="E167" i="3"/>
  <c r="E34" i="3"/>
  <c r="E98" i="3"/>
  <c r="E101" i="3"/>
  <c r="E116" i="3"/>
  <c r="E79" i="3"/>
  <c r="E144" i="3"/>
  <c r="E121" i="3"/>
  <c r="E161" i="3"/>
  <c r="E200" i="3"/>
  <c r="E152" i="3"/>
  <c r="E163" i="3"/>
  <c r="E192" i="3"/>
  <c r="E253" i="3"/>
  <c r="E211" i="3"/>
  <c r="E241" i="3"/>
  <c r="E265" i="3"/>
  <c r="E286" i="3"/>
  <c r="E288" i="3"/>
  <c r="E188" i="3"/>
  <c r="E224" i="3"/>
  <c r="E250" i="3"/>
  <c r="E205" i="3"/>
  <c r="E197" i="3"/>
  <c r="E231" i="3"/>
  <c r="E233" i="3"/>
  <c r="E273" i="3"/>
  <c r="E280" i="3"/>
  <c r="E245" i="3"/>
  <c r="E242" i="3"/>
  <c r="E210" i="3"/>
  <c r="E246" i="3"/>
  <c r="E252" i="3"/>
  <c r="E234" i="3"/>
  <c r="E309" i="3"/>
  <c r="E283" i="3"/>
  <c r="E310" i="3"/>
  <c r="E267" i="3"/>
  <c r="E284" i="3"/>
  <c r="E285" i="3"/>
  <c r="E312" i="3"/>
  <c r="E321" i="3"/>
  <c r="E287" i="3"/>
  <c r="E322" i="3"/>
  <c r="E4" i="3"/>
  <c r="E7" i="3"/>
  <c r="E15" i="3"/>
  <c r="E19" i="3"/>
  <c r="E41" i="3"/>
  <c r="E290" i="3"/>
  <c r="E56" i="3"/>
  <c r="E69" i="3"/>
  <c r="E12" i="3"/>
  <c r="E105" i="3"/>
  <c r="E14" i="3"/>
  <c r="D23" i="5"/>
  <c r="D40" i="5"/>
  <c r="D6" i="5"/>
  <c r="D39" i="5"/>
  <c r="D17" i="5"/>
  <c r="D31" i="5"/>
  <c r="D33" i="5"/>
  <c r="D34" i="5"/>
  <c r="D44" i="5"/>
  <c r="D12" i="5"/>
  <c r="D9" i="5"/>
  <c r="D32" i="5"/>
  <c r="D21" i="5"/>
  <c r="D38" i="5"/>
  <c r="D29" i="5"/>
  <c r="D45" i="5"/>
  <c r="D13" i="5"/>
  <c r="D36" i="5"/>
  <c r="D11" i="5"/>
  <c r="D25" i="5"/>
  <c r="D4" i="5"/>
  <c r="D46" i="5"/>
  <c r="D37" i="5"/>
  <c r="D10" i="5"/>
  <c r="D13" i="4"/>
  <c r="D82" i="4"/>
  <c r="D26" i="4"/>
  <c r="D120" i="4"/>
  <c r="D71" i="4"/>
  <c r="D3" i="4"/>
  <c r="D129" i="4"/>
  <c r="D50" i="4"/>
  <c r="D73" i="4"/>
  <c r="D12" i="4"/>
  <c r="D140" i="4"/>
  <c r="D40" i="4"/>
  <c r="D48" i="4"/>
  <c r="D24" i="4"/>
  <c r="D83" i="4"/>
  <c r="D5" i="4"/>
  <c r="D117" i="4"/>
  <c r="D109" i="4"/>
  <c r="D95" i="4"/>
  <c r="D132" i="4"/>
  <c r="D58" i="4"/>
  <c r="D94" i="4"/>
  <c r="D28" i="4"/>
  <c r="D141" i="4"/>
  <c r="D69" i="4"/>
  <c r="D9" i="4"/>
  <c r="D43" i="4"/>
  <c r="D104" i="4"/>
  <c r="D32" i="4"/>
  <c r="D100" i="4"/>
  <c r="D92" i="4"/>
  <c r="D29" i="4"/>
  <c r="D60" i="4"/>
  <c r="D17" i="4"/>
  <c r="D138" i="4"/>
  <c r="D23" i="4"/>
  <c r="D144" i="4"/>
  <c r="D27" i="4"/>
  <c r="D133" i="4"/>
  <c r="D84" i="4"/>
  <c r="D115" i="4"/>
  <c r="D6" i="4"/>
  <c r="D110" i="4"/>
  <c r="D19" i="4"/>
  <c r="D124" i="4"/>
  <c r="D96" i="4"/>
  <c r="D63" i="4"/>
  <c r="D128" i="4"/>
  <c r="D49" i="4"/>
  <c r="D36" i="4"/>
  <c r="D106" i="4"/>
  <c r="D112" i="4"/>
  <c r="D53" i="4"/>
  <c r="D119" i="4"/>
  <c r="D18" i="4"/>
  <c r="D125" i="4"/>
  <c r="D116" i="4"/>
  <c r="D76" i="4"/>
  <c r="D85" i="4"/>
  <c r="D22" i="4"/>
  <c r="D16" i="4"/>
  <c r="D130" i="4"/>
  <c r="D34" i="4"/>
  <c r="D121" i="4"/>
  <c r="D45" i="4"/>
  <c r="D44" i="4"/>
  <c r="D54" i="4"/>
  <c r="D79" i="4"/>
  <c r="D37" i="4"/>
  <c r="D150" i="4"/>
  <c r="D31" i="2"/>
  <c r="D71" i="2"/>
  <c r="D56" i="2"/>
  <c r="D4" i="2"/>
  <c r="D92" i="2"/>
  <c r="D100" i="2"/>
  <c r="D90" i="2"/>
  <c r="D77" i="2"/>
  <c r="D11" i="2"/>
  <c r="D62" i="2"/>
  <c r="D60" i="2"/>
  <c r="D41" i="2"/>
  <c r="D52" i="2"/>
  <c r="D61" i="2"/>
  <c r="D106" i="2"/>
  <c r="D23" i="2"/>
  <c r="D112" i="2"/>
  <c r="D111" i="2"/>
  <c r="D94" i="2"/>
  <c r="D91" i="2"/>
  <c r="D99" i="2"/>
  <c r="D118" i="2"/>
  <c r="D50" i="2"/>
  <c r="D79" i="2"/>
  <c r="D24" i="2"/>
  <c r="D10" i="2"/>
  <c r="D46" i="2"/>
  <c r="D109" i="2"/>
  <c r="D96" i="2"/>
  <c r="D75" i="2"/>
  <c r="D6" i="2"/>
  <c r="D78" i="2"/>
  <c r="D15" i="2"/>
  <c r="D107" i="2"/>
  <c r="D84" i="2"/>
  <c r="D51" i="2"/>
  <c r="D105" i="2"/>
  <c r="D7" i="2"/>
  <c r="D17" i="2"/>
  <c r="D68" i="2"/>
  <c r="D101" i="2"/>
  <c r="D13" i="2"/>
  <c r="D58" i="2"/>
  <c r="D12" i="2"/>
  <c r="D81" i="2"/>
  <c r="D43" i="2"/>
  <c r="D80" i="2"/>
  <c r="D32" i="2"/>
  <c r="D26" i="2"/>
  <c r="D76" i="2"/>
  <c r="D69" i="2"/>
  <c r="D74" i="2"/>
  <c r="D5" i="2"/>
  <c r="D88" i="2"/>
  <c r="D45" i="2"/>
  <c r="D72" i="2"/>
  <c r="D6" i="1"/>
  <c r="D37" i="1"/>
  <c r="D14" i="1"/>
  <c r="D26" i="1"/>
  <c r="D12" i="1"/>
  <c r="D10" i="1"/>
  <c r="D16" i="1"/>
  <c r="D2" i="1"/>
  <c r="D17" i="1"/>
  <c r="D23" i="1"/>
  <c r="D21" i="1"/>
  <c r="D34" i="1"/>
  <c r="D7" i="1"/>
  <c r="D28" i="1"/>
  <c r="D5" i="1"/>
  <c r="D33" i="1"/>
  <c r="D9" i="1"/>
  <c r="D11" i="1"/>
  <c r="D27" i="1"/>
  <c r="D6" i="8" l="1"/>
  <c r="D26" i="8"/>
  <c r="D29" i="8"/>
  <c r="D3" i="8"/>
  <c r="D13" i="8"/>
  <c r="D27" i="8"/>
  <c r="D23" i="8"/>
  <c r="D20" i="8"/>
  <c r="D30" i="8"/>
  <c r="D24" i="8"/>
  <c r="D19" i="8"/>
  <c r="D28" i="8"/>
  <c r="D31" i="8"/>
  <c r="D12" i="8"/>
  <c r="D5" i="8"/>
  <c r="D8" i="8"/>
  <c r="D25" i="8"/>
  <c r="D10" i="8"/>
  <c r="D32" i="8"/>
  <c r="D9" i="8"/>
  <c r="D18" i="8"/>
  <c r="D11" i="8"/>
  <c r="D16" i="8"/>
  <c r="D15" i="8"/>
  <c r="D17" i="8"/>
  <c r="D21" i="8"/>
  <c r="D4" i="8"/>
  <c r="D2" i="8"/>
  <c r="D22" i="8"/>
  <c r="D7" i="8"/>
  <c r="D14" i="8"/>
  <c r="C4" i="7"/>
  <c r="C28" i="7"/>
  <c r="C21" i="7"/>
  <c r="C31" i="7"/>
  <c r="C11" i="7"/>
  <c r="C5" i="7"/>
  <c r="C2" i="7"/>
  <c r="C15" i="7"/>
  <c r="C8" i="7"/>
  <c r="C16" i="7"/>
  <c r="C14" i="7"/>
  <c r="C29" i="7"/>
  <c r="C30" i="7"/>
  <c r="C32" i="7"/>
  <c r="C18" i="7"/>
  <c r="C20" i="7"/>
  <c r="C10" i="7"/>
  <c r="C23" i="7"/>
  <c r="C27" i="7"/>
  <c r="C13" i="7"/>
  <c r="C17" i="7"/>
  <c r="C12" i="7"/>
  <c r="C7" i="7"/>
  <c r="C19" i="7"/>
  <c r="C22" i="7"/>
  <c r="C3" i="7"/>
  <c r="C26" i="7"/>
  <c r="C24" i="7"/>
  <c r="C9" i="7"/>
  <c r="C33" i="7"/>
  <c r="C25" i="7"/>
  <c r="C6" i="7"/>
</calcChain>
</file>

<file path=xl/sharedStrings.xml><?xml version="1.0" encoding="utf-8"?>
<sst xmlns="http://schemas.openxmlformats.org/spreadsheetml/2006/main" count="2027" uniqueCount="560">
  <si>
    <t>Player</t>
  </si>
  <si>
    <t>Team</t>
  </si>
  <si>
    <t>ATT</t>
  </si>
  <si>
    <t>Comp</t>
  </si>
  <si>
    <t>Yards</t>
  </si>
  <si>
    <t>TDs</t>
  </si>
  <si>
    <t>INTs</t>
  </si>
  <si>
    <t>Rush</t>
  </si>
  <si>
    <t>Ryards</t>
  </si>
  <si>
    <t>RTDs</t>
  </si>
  <si>
    <t>Fmbl</t>
  </si>
  <si>
    <t>Lamar Jackson</t>
  </si>
  <si>
    <t>BAL</t>
  </si>
  <si>
    <t>Patrick Mahomes</t>
  </si>
  <si>
    <t>KC</t>
  </si>
  <si>
    <t>Dak Prescott</t>
  </si>
  <si>
    <t>DAL</t>
  </si>
  <si>
    <t>HOU</t>
  </si>
  <si>
    <t>Russell Wilson</t>
  </si>
  <si>
    <t>SEA</t>
  </si>
  <si>
    <t>Kyler Murray</t>
  </si>
  <si>
    <t>ARI</t>
  </si>
  <si>
    <t>Josh Allen</t>
  </si>
  <si>
    <t>BUF</t>
  </si>
  <si>
    <t>TB</t>
  </si>
  <si>
    <t>ATL</t>
  </si>
  <si>
    <t>NO</t>
  </si>
  <si>
    <t>Aaron Rodgers</t>
  </si>
  <si>
    <t>GB</t>
  </si>
  <si>
    <t>PHI</t>
  </si>
  <si>
    <t>Baker Mayfield</t>
  </si>
  <si>
    <t>CLE</t>
  </si>
  <si>
    <t>Daniel Jones</t>
  </si>
  <si>
    <t>NYG</t>
  </si>
  <si>
    <t>Matthew Stafford</t>
  </si>
  <si>
    <t>DET</t>
  </si>
  <si>
    <t>Jared Goff</t>
  </si>
  <si>
    <t>LAR</t>
  </si>
  <si>
    <t>TEN</t>
  </si>
  <si>
    <t>Joe Burrow</t>
  </si>
  <si>
    <t>CIN</t>
  </si>
  <si>
    <t>MIN</t>
  </si>
  <si>
    <t>JAC</t>
  </si>
  <si>
    <t>PIT</t>
  </si>
  <si>
    <t>SF</t>
  </si>
  <si>
    <t>DEN</t>
  </si>
  <si>
    <t>IND</t>
  </si>
  <si>
    <t>Sam Darnold</t>
  </si>
  <si>
    <t>NYJ</t>
  </si>
  <si>
    <t>CAR</t>
  </si>
  <si>
    <t>LV</t>
  </si>
  <si>
    <t>NE</t>
  </si>
  <si>
    <t>Tua Tagovailoa</t>
  </si>
  <si>
    <t>MIA</t>
  </si>
  <si>
    <t>Justin Herbert</t>
  </si>
  <si>
    <t>LAC</t>
  </si>
  <si>
    <t>WAS</t>
  </si>
  <si>
    <t>CHI</t>
  </si>
  <si>
    <t>Jalen Hurts</t>
  </si>
  <si>
    <t>Rec</t>
  </si>
  <si>
    <t>Christian McCaffrey</t>
  </si>
  <si>
    <t>Derrick Henry</t>
  </si>
  <si>
    <t>Saquon Barkley</t>
  </si>
  <si>
    <t>Alvin Kamara</t>
  </si>
  <si>
    <t>Aaron Jones</t>
  </si>
  <si>
    <t>Nick Chubb</t>
  </si>
  <si>
    <t>Joe Mixon</t>
  </si>
  <si>
    <t>Josh Jacobs</t>
  </si>
  <si>
    <t>Miles Sanders</t>
  </si>
  <si>
    <t>Austin Ekeler</t>
  </si>
  <si>
    <t>Clyde Edwards-Helaire</t>
  </si>
  <si>
    <t>James Conner</t>
  </si>
  <si>
    <t>Raheem Mostert</t>
  </si>
  <si>
    <t>Devin Singletary</t>
  </si>
  <si>
    <t>David Montgomery</t>
  </si>
  <si>
    <t>D'Andre Swift</t>
  </si>
  <si>
    <t>Jonathan Taylor</t>
  </si>
  <si>
    <t>Zack Moss</t>
  </si>
  <si>
    <t>J.K. Dobbins</t>
  </si>
  <si>
    <t>Tony Pollard</t>
  </si>
  <si>
    <t>Antonio Gibson</t>
  </si>
  <si>
    <t>Alexander Mattison</t>
  </si>
  <si>
    <t>Dare Ogunbowale</t>
  </si>
  <si>
    <t>Davante Adams</t>
  </si>
  <si>
    <t>Tyreek Hill</t>
  </si>
  <si>
    <t>Mike Evans</t>
  </si>
  <si>
    <t>DeAndre Hopkins</t>
  </si>
  <si>
    <t>Chris Godwin</t>
  </si>
  <si>
    <t>Adam Thielen</t>
  </si>
  <si>
    <t>Cooper Kupp</t>
  </si>
  <si>
    <t>A.J. Brown</t>
  </si>
  <si>
    <t>Tyler Lockett</t>
  </si>
  <si>
    <t>Courtland Sutton</t>
  </si>
  <si>
    <t>Robert Woods</t>
  </si>
  <si>
    <t>Terry McLaurin</t>
  </si>
  <si>
    <t>Marquise Brown</t>
  </si>
  <si>
    <t>Stefon Diggs</t>
  </si>
  <si>
    <t>Darius Slayton</t>
  </si>
  <si>
    <t>Brandin Cooks</t>
  </si>
  <si>
    <t>Diontae Johnson</t>
  </si>
  <si>
    <t>Christian Kirk</t>
  </si>
  <si>
    <t>Mike Williams</t>
  </si>
  <si>
    <t>Curtis Samuel</t>
  </si>
  <si>
    <t>CeeDee Lamb</t>
  </si>
  <si>
    <t>Jerry Jeudy</t>
  </si>
  <si>
    <t>Justin Jefferson</t>
  </si>
  <si>
    <t>Michael Pittman Jr.</t>
  </si>
  <si>
    <t>Brandon Aiyuk</t>
  </si>
  <si>
    <t>Tee Higgins</t>
  </si>
  <si>
    <t>Josh Reynolds</t>
  </si>
  <si>
    <t>Kendrick Bourne</t>
  </si>
  <si>
    <t>Pos</t>
  </si>
  <si>
    <t>RB</t>
  </si>
  <si>
    <t>WR</t>
  </si>
  <si>
    <t>Travis Kelce</t>
  </si>
  <si>
    <t>George Kittle</t>
  </si>
  <si>
    <t>Mark Andrews</t>
  </si>
  <si>
    <t>Zach Ertz</t>
  </si>
  <si>
    <t>Evan Engram</t>
  </si>
  <si>
    <t>Hunter Henry</t>
  </si>
  <si>
    <t>Tyler Higbee</t>
  </si>
  <si>
    <t>Austin Hooper</t>
  </si>
  <si>
    <t>Noah Fant</t>
  </si>
  <si>
    <t>Mike Gesicki</t>
  </si>
  <si>
    <t>Dallas Goedert</t>
  </si>
  <si>
    <t>T.J. Hockenson</t>
  </si>
  <si>
    <t>Jonnu Smith</t>
  </si>
  <si>
    <t>David Njoku</t>
  </si>
  <si>
    <t>Will Dissly</t>
  </si>
  <si>
    <t>Cole Kmet</t>
  </si>
  <si>
    <t>TE</t>
  </si>
  <si>
    <t>Passing TD</t>
  </si>
  <si>
    <t>Rushing Yard</t>
  </si>
  <si>
    <t>Rushing TD</t>
  </si>
  <si>
    <t>INT</t>
  </si>
  <si>
    <t>Fumble Lost</t>
  </si>
  <si>
    <t>Rush TD</t>
  </si>
  <si>
    <t>Rec Yard</t>
  </si>
  <si>
    <t>Rec TD</t>
  </si>
  <si>
    <t>Fumlbe Lost</t>
  </si>
  <si>
    <t>Sack</t>
  </si>
  <si>
    <t>Fumble Rec</t>
  </si>
  <si>
    <t>DST TD</t>
  </si>
  <si>
    <t>Safety</t>
  </si>
  <si>
    <t>FG</t>
  </si>
  <si>
    <t>XP</t>
  </si>
  <si>
    <t>Fantasy Points</t>
  </si>
  <si>
    <t>Reception</t>
  </si>
  <si>
    <t>Projection</t>
  </si>
  <si>
    <t>Yards2</t>
  </si>
  <si>
    <t>TDs3</t>
  </si>
  <si>
    <t>FR</t>
  </si>
  <si>
    <t>FF</t>
  </si>
  <si>
    <t>TD</t>
  </si>
  <si>
    <t>PPG</t>
  </si>
  <si>
    <t>Pittsburgh</t>
  </si>
  <si>
    <t>San Francisco</t>
  </si>
  <si>
    <t>New England</t>
  </si>
  <si>
    <t>LA Rams</t>
  </si>
  <si>
    <t>New Orleans</t>
  </si>
  <si>
    <t>Tampa Bay</t>
  </si>
  <si>
    <t>Baltimore</t>
  </si>
  <si>
    <t>Minnesota</t>
  </si>
  <si>
    <t>Buffalo</t>
  </si>
  <si>
    <t>Kansas City</t>
  </si>
  <si>
    <t>Seattle</t>
  </si>
  <si>
    <t>Washington</t>
  </si>
  <si>
    <t>Green Bay</t>
  </si>
  <si>
    <t>Carolina</t>
  </si>
  <si>
    <t>Cleveland</t>
  </si>
  <si>
    <t>Indianapolis</t>
  </si>
  <si>
    <t>Denver</t>
  </si>
  <si>
    <t>Jacksonville</t>
  </si>
  <si>
    <t>Arizona</t>
  </si>
  <si>
    <t>Dallas</t>
  </si>
  <si>
    <t>Chicago</t>
  </si>
  <si>
    <t>Detroit</t>
  </si>
  <si>
    <t>NY Jets</t>
  </si>
  <si>
    <t>Tennessee</t>
  </si>
  <si>
    <t>Houston</t>
  </si>
  <si>
    <t>Cincinnati</t>
  </si>
  <si>
    <t>NY Giants</t>
  </si>
  <si>
    <t>LA Chargers</t>
  </si>
  <si>
    <t>Las Vegas</t>
  </si>
  <si>
    <t>Atlanta</t>
  </si>
  <si>
    <t>Miami</t>
  </si>
  <si>
    <t>Prj</t>
  </si>
  <si>
    <t>Forced Fumble</t>
  </si>
  <si>
    <t>XPT</t>
  </si>
  <si>
    <t>Wil Lutz</t>
  </si>
  <si>
    <t>Harrison Butker</t>
  </si>
  <si>
    <t>Jake Elliott</t>
  </si>
  <si>
    <t>Philadelphia</t>
  </si>
  <si>
    <t>Younghoe Koo</t>
  </si>
  <si>
    <t>Brandon McManus</t>
  </si>
  <si>
    <t>Chris Boswell</t>
  </si>
  <si>
    <t>Matt Gay</t>
  </si>
  <si>
    <t>Jason Myers</t>
  </si>
  <si>
    <t>Ka'imi Fairbairn</t>
  </si>
  <si>
    <t>Joey Slye</t>
  </si>
  <si>
    <t>Jason Sanders</t>
  </si>
  <si>
    <t>Daniel Carlson</t>
  </si>
  <si>
    <t>Proj</t>
  </si>
  <si>
    <t>Column1</t>
  </si>
  <si>
    <t>Kicker</t>
  </si>
  <si>
    <t>Defense and Special Teams</t>
  </si>
  <si>
    <t>Running Back, Wide Receiver and Tight End</t>
  </si>
  <si>
    <t>Quarterback</t>
  </si>
  <si>
    <t>Bye</t>
  </si>
  <si>
    <t>Pass Yards For 1 Point</t>
  </si>
  <si>
    <t>Points Per Yard</t>
  </si>
  <si>
    <t>Rush Yard For 1 Point</t>
  </si>
  <si>
    <t>300 Yard Game</t>
  </si>
  <si>
    <t>100 Yard Game</t>
  </si>
  <si>
    <t>100 Yard Rsh Game</t>
  </si>
  <si>
    <t>Trevor Lawrence</t>
  </si>
  <si>
    <t>Geno Smith</t>
  </si>
  <si>
    <t>Jordan Love</t>
  </si>
  <si>
    <t>Najee Harris</t>
  </si>
  <si>
    <t>Javonte Williams</t>
  </si>
  <si>
    <t>Elijah Mitchell</t>
  </si>
  <si>
    <t>Breece Hall</t>
  </si>
  <si>
    <t>Cordarrelle Patterson</t>
  </si>
  <si>
    <t>Rhamondre Stevenson</t>
  </si>
  <si>
    <t>Michael Carter</t>
  </si>
  <si>
    <t>James Cook</t>
  </si>
  <si>
    <t>Dameon Pierce</t>
  </si>
  <si>
    <t>Kenneth Gainwell</t>
  </si>
  <si>
    <t>Tyler Allgeier</t>
  </si>
  <si>
    <t>Rachaad White</t>
  </si>
  <si>
    <t>Brian Robinson Jr.</t>
  </si>
  <si>
    <t>Khalil Herbert</t>
  </si>
  <si>
    <t>Samaje Perine</t>
  </si>
  <si>
    <t>Zamir White</t>
  </si>
  <si>
    <t>Chuba Hubbard</t>
  </si>
  <si>
    <t>Craig Reynolds</t>
  </si>
  <si>
    <t>Kyren Williams</t>
  </si>
  <si>
    <t>Justice Hill</t>
  </si>
  <si>
    <t>Jerome Ford</t>
  </si>
  <si>
    <t>Rico Dowdle</t>
  </si>
  <si>
    <t>Ty Chandler</t>
  </si>
  <si>
    <t>Ja'Marr Chase</t>
  </si>
  <si>
    <t>DK Metcalf</t>
  </si>
  <si>
    <t>Jaylen Waddle</t>
  </si>
  <si>
    <t>Darnell Mooney</t>
  </si>
  <si>
    <t>Amon-Ra St. Brown</t>
  </si>
  <si>
    <t>Elijah Moore</t>
  </si>
  <si>
    <t>DeVonta Smith</t>
  </si>
  <si>
    <t>Rashod Bateman</t>
  </si>
  <si>
    <t>Treylon Burks</t>
  </si>
  <si>
    <t>Drake London</t>
  </si>
  <si>
    <t>Tim Patrick</t>
  </si>
  <si>
    <t>Garrett Wilson</t>
  </si>
  <si>
    <t>Chris Olave</t>
  </si>
  <si>
    <t>Van Jefferson</t>
  </si>
  <si>
    <t>Jakobi Meyers</t>
  </si>
  <si>
    <t>Christian Watson</t>
  </si>
  <si>
    <t>Jahan Dotson</t>
  </si>
  <si>
    <t>Jalen Tolbert</t>
  </si>
  <si>
    <t>Jameson Williams</t>
  </si>
  <si>
    <t>Nico Collins</t>
  </si>
  <si>
    <t>George Pickens</t>
  </si>
  <si>
    <t>Alec Pierce</t>
  </si>
  <si>
    <t>Nick Westbrook-Ikhine</t>
  </si>
  <si>
    <t>Zay Jones</t>
  </si>
  <si>
    <t>Olamide Zaccheaus</t>
  </si>
  <si>
    <t>Wan'Dale Robinson</t>
  </si>
  <si>
    <t>Jauan Jennings</t>
  </si>
  <si>
    <t>Noah Brown</t>
  </si>
  <si>
    <t>Romeo Doubs</t>
  </si>
  <si>
    <t>Calvin Austin III</t>
  </si>
  <si>
    <t>Tutu Atwell</t>
  </si>
  <si>
    <t>Dyami Brown</t>
  </si>
  <si>
    <t>Kalif Raymond</t>
  </si>
  <si>
    <t>Khalil Shakir</t>
  </si>
  <si>
    <t>KhaDarel Hodge</t>
  </si>
  <si>
    <t>Justin Watson</t>
  </si>
  <si>
    <t>Rush Yards</t>
  </si>
  <si>
    <t>Rush TDs</t>
  </si>
  <si>
    <t>Kyle Pitts</t>
  </si>
  <si>
    <t>Dalton Schultz</t>
  </si>
  <si>
    <t>Pat Freiermuth</t>
  </si>
  <si>
    <t>Adam Trautman</t>
  </si>
  <si>
    <t>Tyler Conklin</t>
  </si>
  <si>
    <t>Tommy Tremble</t>
  </si>
  <si>
    <t>Cade Otton</t>
  </si>
  <si>
    <t>Brock Wright</t>
  </si>
  <si>
    <t>Trey McBride</t>
  </si>
  <si>
    <t>Noah Gray</t>
  </si>
  <si>
    <t>Jake Ferguson</t>
  </si>
  <si>
    <t>Isaiah Likely</t>
  </si>
  <si>
    <t>Juwan Johnson</t>
  </si>
  <si>
    <t>Arizona Cardinals</t>
  </si>
  <si>
    <t>Atlanta Falcons</t>
  </si>
  <si>
    <t>Baltimore Ravens</t>
  </si>
  <si>
    <t>Buffalo Bills</t>
  </si>
  <si>
    <t>Carolina Panthers</t>
  </si>
  <si>
    <t>Chicago Bears</t>
  </si>
  <si>
    <t>Cincinnati Bengals</t>
  </si>
  <si>
    <t>Cleveland Browns</t>
  </si>
  <si>
    <t>Dallas Cowboys</t>
  </si>
  <si>
    <t>Denver Broncos</t>
  </si>
  <si>
    <t>Detroit Lions</t>
  </si>
  <si>
    <t>Green Bay Packers</t>
  </si>
  <si>
    <t>Houston Texans</t>
  </si>
  <si>
    <t>Indianapolis Colts</t>
  </si>
  <si>
    <t>Jacksonville Jaguars</t>
  </si>
  <si>
    <t>Kansas City Chiefs</t>
  </si>
  <si>
    <t>Las Vegas Raiders</t>
  </si>
  <si>
    <t>Los Angeles Chargers</t>
  </si>
  <si>
    <t>Los Angeles Rams</t>
  </si>
  <si>
    <t>Miami Dolphins</t>
  </si>
  <si>
    <t>Minnesota Vikings</t>
  </si>
  <si>
    <t>New England Patriots</t>
  </si>
  <si>
    <t>New Orleans Saints</t>
  </si>
  <si>
    <t>New York Giants</t>
  </si>
  <si>
    <t>New York Jets</t>
  </si>
  <si>
    <t>Philadelphia Eagles</t>
  </si>
  <si>
    <t>Pittsburgh Steelers</t>
  </si>
  <si>
    <t>San Francisco 49ers</t>
  </si>
  <si>
    <t>Seattle Seahawks</t>
  </si>
  <si>
    <t>Tampa Bay Buccaneers</t>
  </si>
  <si>
    <t>Tennessee Titans</t>
  </si>
  <si>
    <t>Washington Commanders</t>
  </si>
  <si>
    <t>Tyler Bass</t>
  </si>
  <si>
    <t>Evan McPherson</t>
  </si>
  <si>
    <t>Graham Gano</t>
  </si>
  <si>
    <t>Cairo Santos</t>
  </si>
  <si>
    <t>Bryce Young</t>
  </si>
  <si>
    <t>C.J. Stroud</t>
  </si>
  <si>
    <t>Brock Purdy</t>
  </si>
  <si>
    <t>Bijan Robinson</t>
  </si>
  <si>
    <t>Roschon Johnson</t>
  </si>
  <si>
    <t>Chase Brown</t>
  </si>
  <si>
    <t>Jahmyr Gibbs</t>
  </si>
  <si>
    <t>Tank Bigsby</t>
  </si>
  <si>
    <t>Isiah Pacheco</t>
  </si>
  <si>
    <t>Kendre Miller</t>
  </si>
  <si>
    <t>Jaylen Warren</t>
  </si>
  <si>
    <t>Kenneth Walker III</t>
  </si>
  <si>
    <t>Zach Charbonnet</t>
  </si>
  <si>
    <t>Jordan Mason</t>
  </si>
  <si>
    <t>Tyjae Spears</t>
  </si>
  <si>
    <t>Julius Chestnut</t>
  </si>
  <si>
    <t>Greg Dortch</t>
  </si>
  <si>
    <t>Michael Wilson</t>
  </si>
  <si>
    <t>Zay Flowers</t>
  </si>
  <si>
    <t>Jonathan Mingo</t>
  </si>
  <si>
    <t>DJ Moore</t>
  </si>
  <si>
    <t>Cedric Tillman</t>
  </si>
  <si>
    <t>KaVontae Turpin</t>
  </si>
  <si>
    <t>Marvin Mims Jr.</t>
  </si>
  <si>
    <t>Jayden Reed</t>
  </si>
  <si>
    <t>Dontayvion Wicks</t>
  </si>
  <si>
    <t>Josh Downs</t>
  </si>
  <si>
    <t>Calvin Ridley</t>
  </si>
  <si>
    <t>Rashee Rice</t>
  </si>
  <si>
    <t>Joshua Palmer</t>
  </si>
  <si>
    <t>Quentin Johnston</t>
  </si>
  <si>
    <t>Tre Tucker</t>
  </si>
  <si>
    <t>Jordan Addison</t>
  </si>
  <si>
    <t>Rashid Shaheed</t>
  </si>
  <si>
    <t>Jalin Hyatt</t>
  </si>
  <si>
    <t>Jaxon Smith-Njigba</t>
  </si>
  <si>
    <t>Dalton Kincaid</t>
  </si>
  <si>
    <t>Sam LaPorta</t>
  </si>
  <si>
    <t>Luke Musgrave</t>
  </si>
  <si>
    <t>Tucker Kraft</t>
  </si>
  <si>
    <t>Colby Parkinson</t>
  </si>
  <si>
    <t>Cameron Dicker</t>
  </si>
  <si>
    <t>Jake Moody</t>
  </si>
  <si>
    <t>Chase McLaughlin</t>
  </si>
  <si>
    <t>Chad Ryland</t>
  </si>
  <si>
    <t>Jayden Daniels</t>
  </si>
  <si>
    <t>Caleb Williams</t>
  </si>
  <si>
    <t>Bo Nix</t>
  </si>
  <si>
    <t>Drake Maye</t>
  </si>
  <si>
    <t>Michael Penix Jr.</t>
  </si>
  <si>
    <t>De'Von Achane</t>
  </si>
  <si>
    <t>Audric Estime</t>
  </si>
  <si>
    <t>MarShawn Lloyd</t>
  </si>
  <si>
    <t>Keaton Mitchell</t>
  </si>
  <si>
    <t>Trey Benson</t>
  </si>
  <si>
    <t>Ty Johnson</t>
  </si>
  <si>
    <t>Ray Davis</t>
  </si>
  <si>
    <t>Braelon Allen</t>
  </si>
  <si>
    <t>Will Shipley</t>
  </si>
  <si>
    <t>Bucky Irving</t>
  </si>
  <si>
    <t>Jaylen Wright</t>
  </si>
  <si>
    <t>Rasheen Ali</t>
  </si>
  <si>
    <t>Blake Corum</t>
  </si>
  <si>
    <t>Isaac Guerendo</t>
  </si>
  <si>
    <t>Kenny McIntosh</t>
  </si>
  <si>
    <t>Tyrone Tracy Jr.</t>
  </si>
  <si>
    <t>Isaiah Davis</t>
  </si>
  <si>
    <t>Jaleel McLaughlin</t>
  </si>
  <si>
    <t>Emari Demercado</t>
  </si>
  <si>
    <t>Jeremy McNichols</t>
  </si>
  <si>
    <t>Puka Nacua</t>
  </si>
  <si>
    <t>Marvin Harrison Jr.</t>
  </si>
  <si>
    <t>Brian Thomas Jr.</t>
  </si>
  <si>
    <t>Malik Nabers</t>
  </si>
  <si>
    <t>DeMario Douglas</t>
  </si>
  <si>
    <t>Roman Wilson</t>
  </si>
  <si>
    <t>Keon Coleman</t>
  </si>
  <si>
    <t>Jermaine Burton</t>
  </si>
  <si>
    <t>Rome Odunze</t>
  </si>
  <si>
    <t>Demarcus Robinson</t>
  </si>
  <si>
    <t>Luke McCaffrey</t>
  </si>
  <si>
    <t>Ja'Lynn Polk</t>
  </si>
  <si>
    <t>Xavier Worthy</t>
  </si>
  <si>
    <t>Adonai Mitchell</t>
  </si>
  <si>
    <t>Troy Franklin</t>
  </si>
  <si>
    <t>Malik Washington</t>
  </si>
  <si>
    <t>Xavier Legette</t>
  </si>
  <si>
    <t>Ladd McConkey</t>
  </si>
  <si>
    <t>Bub Means</t>
  </si>
  <si>
    <t>Kayshon Boutte</t>
  </si>
  <si>
    <t>Derius Davis</t>
  </si>
  <si>
    <t>Parker Washington</t>
  </si>
  <si>
    <t>Jalen McMillan</t>
  </si>
  <si>
    <t>Jake Bobo</t>
  </si>
  <si>
    <t>Andrei Iosivas</t>
  </si>
  <si>
    <t>Malachi Corley</t>
  </si>
  <si>
    <t>Ricky Pearsall</t>
  </si>
  <si>
    <t>Devontez Walker</t>
  </si>
  <si>
    <t>Brock Bowers</t>
  </si>
  <si>
    <t>Ben Sinnott</t>
  </si>
  <si>
    <t>Ja'Tavion Sanders</t>
  </si>
  <si>
    <t>Theo Johnson</t>
  </si>
  <si>
    <t>Brevin Jordan</t>
  </si>
  <si>
    <t>300 Yard Passing Games</t>
  </si>
  <si>
    <t>100 Yard Rushing Games</t>
  </si>
  <si>
    <t>100 Yard Receiving Games</t>
  </si>
  <si>
    <t>Carson Steele</t>
  </si>
  <si>
    <t>Chris Rodriguez Jr.</t>
  </si>
  <si>
    <t>Tyler Goodson</t>
  </si>
  <si>
    <t>Jalen Nailor</t>
  </si>
  <si>
    <t>Allen Lazard</t>
  </si>
  <si>
    <t>Josh Whyle</t>
  </si>
  <si>
    <t>Foster Moreau</t>
  </si>
  <si>
    <t>AJ Barner</t>
  </si>
  <si>
    <t>Joe Flacco</t>
  </si>
  <si>
    <t>Justin Fields</t>
  </si>
  <si>
    <t>Cam Ward</t>
  </si>
  <si>
    <t>J.J. McCarthy</t>
  </si>
  <si>
    <t>Tyler Shough</t>
  </si>
  <si>
    <t>Anthony Richardson Sr.</t>
  </si>
  <si>
    <t>Kenny Pickett</t>
  </si>
  <si>
    <t>Spencer Rattler</t>
  </si>
  <si>
    <t>Jaxson Dart</t>
  </si>
  <si>
    <t>Dillon Gabriel</t>
  </si>
  <si>
    <t>Shedeur Sanders</t>
  </si>
  <si>
    <t>Kyle Trask</t>
  </si>
  <si>
    <t>Jalen Milroe</t>
  </si>
  <si>
    <t>Ashton Jeanty</t>
  </si>
  <si>
    <t>Omarion Hampton</t>
  </si>
  <si>
    <t>Kaleb Johnson</t>
  </si>
  <si>
    <t>Quinshon Judkins</t>
  </si>
  <si>
    <t>RJ Harvey</t>
  </si>
  <si>
    <t>Travis Etienne Jr.</t>
  </si>
  <si>
    <t>TreVeyon Henderson</t>
  </si>
  <si>
    <t>Kareem Hunt</t>
  </si>
  <si>
    <t>Cam Skattebo</t>
  </si>
  <si>
    <t>Bhayshul Tuten</t>
  </si>
  <si>
    <t>Jaydon Blue</t>
  </si>
  <si>
    <t>Dylan Sampson</t>
  </si>
  <si>
    <t>Woody Marks</t>
  </si>
  <si>
    <t>Kyle Monangai</t>
  </si>
  <si>
    <t>DJ Giddens</t>
  </si>
  <si>
    <t>Trevor Etienne</t>
  </si>
  <si>
    <t>A.J. Dillon</t>
  </si>
  <si>
    <t>Jacory Croskey-Merritt</t>
  </si>
  <si>
    <t>Jarquez Hunter</t>
  </si>
  <si>
    <t>Emanuel Wilson</t>
  </si>
  <si>
    <t>Kye Robichaux</t>
  </si>
  <si>
    <t>Sean Tucker</t>
  </si>
  <si>
    <t>Sincere McCormick</t>
  </si>
  <si>
    <t>Amar Johnson</t>
  </si>
  <si>
    <t>Devin Neal</t>
  </si>
  <si>
    <t>Jordan James</t>
  </si>
  <si>
    <t>Kalel Mullings</t>
  </si>
  <si>
    <t>Ollie Gordon II</t>
  </si>
  <si>
    <t>Chris Brooks</t>
  </si>
  <si>
    <t>Hassan Haskins</t>
  </si>
  <si>
    <t>Sione Vaki</t>
  </si>
  <si>
    <t>Damien Martinez</t>
  </si>
  <si>
    <t>Patrick Taylor Jr.</t>
  </si>
  <si>
    <t>Tyler Badie</t>
  </si>
  <si>
    <t>Phil Mafah</t>
  </si>
  <si>
    <t>Tahj Brooks</t>
  </si>
  <si>
    <t>DeeJay Dallas</t>
  </si>
  <si>
    <t>Deebo Samuel</t>
  </si>
  <si>
    <t>Travis Hunter</t>
  </si>
  <si>
    <t>Matthew Golden</t>
  </si>
  <si>
    <t>Tetairoa McMillan</t>
  </si>
  <si>
    <t>Emeka Egbuka</t>
  </si>
  <si>
    <t>Tre Harris</t>
  </si>
  <si>
    <t>Jack Bech</t>
  </si>
  <si>
    <t>Jayden Higgins</t>
  </si>
  <si>
    <t>Luther Burden III</t>
  </si>
  <si>
    <t>Kyle Williams</t>
  </si>
  <si>
    <t>Ray-Ray McCloud III</t>
  </si>
  <si>
    <t>Pat Bryant</t>
  </si>
  <si>
    <t>Marquez Valdes-Scantling</t>
  </si>
  <si>
    <t>Jalen Coker</t>
  </si>
  <si>
    <t>Jordan Whittington</t>
  </si>
  <si>
    <t>Devaughn Vele</t>
  </si>
  <si>
    <t>Rondale Moore</t>
  </si>
  <si>
    <t>Chimere Dike</t>
  </si>
  <si>
    <t>Jaylin Noel</t>
  </si>
  <si>
    <t>Elic Ayomanor</t>
  </si>
  <si>
    <t>Jaylin Lane</t>
  </si>
  <si>
    <t>Mack Hollins</t>
  </si>
  <si>
    <t>JuJu Smith-Schuster</t>
  </si>
  <si>
    <t>Dont'e Thornton Jr.</t>
  </si>
  <si>
    <t>Tai Felton</t>
  </si>
  <si>
    <t>Dante Pettis</t>
  </si>
  <si>
    <t>Scotty Miller</t>
  </si>
  <si>
    <t>Johnny Wilson</t>
  </si>
  <si>
    <t>Xavier Smith</t>
  </si>
  <si>
    <t>Savion Williams</t>
  </si>
  <si>
    <t>Arian Smith</t>
  </si>
  <si>
    <t>Charlie Jones</t>
  </si>
  <si>
    <t>Jalen Royals</t>
  </si>
  <si>
    <t>Erik Ezukanma</t>
  </si>
  <si>
    <t>Isaac TeSlaa</t>
  </si>
  <si>
    <t>Sterling Shepard</t>
  </si>
  <si>
    <t>Tyler Warren</t>
  </si>
  <si>
    <t>Colston Loveland</t>
  </si>
  <si>
    <t>Brenton Strange</t>
  </si>
  <si>
    <t>Chig Okonkwo</t>
  </si>
  <si>
    <t>Mason Taylor</t>
  </si>
  <si>
    <t>Darren Waller</t>
  </si>
  <si>
    <t>Elijah Arroyo</t>
  </si>
  <si>
    <t>Terrance Ferguson</t>
  </si>
  <si>
    <t>Julian Hill</t>
  </si>
  <si>
    <t>Harold Fannin Jr.</t>
  </si>
  <si>
    <t>Connor Heyward</t>
  </si>
  <si>
    <t>Erick All Jr.</t>
  </si>
  <si>
    <t>Cade Stover</t>
  </si>
  <si>
    <t>Luke Schoonmaker</t>
  </si>
  <si>
    <t>Johnny Mundt</t>
  </si>
  <si>
    <t>Tanner Hudson</t>
  </si>
  <si>
    <t>Charlie Woerner</t>
  </si>
  <si>
    <t>Rsh Yards</t>
  </si>
  <si>
    <t>RecYards2</t>
  </si>
  <si>
    <t>Brandon Aubrey</t>
  </si>
  <si>
    <t>Jake Bates</t>
  </si>
  <si>
    <t>Tyler Loop</t>
  </si>
  <si>
    <t>Will Reichard</t>
  </si>
  <si>
    <t>Joshua Karty</t>
  </si>
  <si>
    <t>Cam Little</t>
  </si>
  <si>
    <t>Spencer Shrader</t>
  </si>
  <si>
    <t>Blake Grupe</t>
  </si>
  <si>
    <t>Matthew Wright</t>
  </si>
  <si>
    <t>Caden Davis</t>
  </si>
  <si>
    <t>Dustin Hopkins</t>
  </si>
  <si>
    <t>Jude McAtamney</t>
  </si>
  <si>
    <t>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</si>
</sst>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0" fillId="2" borderId="0" xfId="0" applyFill="1"/>
    <xf numFmtId="1" fontId="1" fillId="0" borderId="0" xfId="0" applyNumberFormat="1" applyFont="1"/>
    <xf numFmtId="0" fontId="0" fillId="3" borderId="0" xfId="0" applyFill="1"/>
    <xf numFmtId="2" fontId="1" fillId="3" borderId="0" xfId="0" applyNumberFormat="1" applyFont="1" applyFill="1"/>
    <xf numFmtId="2" fontId="0" fillId="4" borderId="1" xfId="0" applyNumberFormat="1" applyFill="1" applyBorder="1"/>
    <xf numFmtId="2" fontId="0" fillId="0" borderId="1" xfId="0" applyNumberFormat="1" applyBorder="1"/>
    <xf numFmtId="4" fontId="0" fillId="3" borderId="0" xfId="0" applyNumberForma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79">
    <dxf>
      <numFmt numFmtId="2" formatCode="0.00"/>
    </dxf>
    <dxf>
      <numFmt numFmtId="2" formatCode="0.00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0" formatCode="General"/>
    </dxf>
    <dxf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3B1E18-544F-4F72-A3B3-55FE8A02198B}" name="Table2" displayName="Table2" ref="A1:O41" totalsRowShown="0" headerRowDxfId="78">
  <autoFilter ref="A1:O41" xr:uid="{FE6836EE-2BEB-4A7E-978F-A869D4D37CE7}"/>
  <sortState xmlns:xlrd2="http://schemas.microsoft.com/office/spreadsheetml/2017/richdata2" ref="A2:O41">
    <sortCondition descending="1" ref="C1:C41"/>
  </sortState>
  <tableColumns count="15">
    <tableColumn id="1" xr3:uid="{382C7803-B9DD-46E5-9806-45203F628893}" name="Player"/>
    <tableColumn id="2" xr3:uid="{FCD3F465-0D26-42CE-8205-66EAE8077522}" name="Team"/>
    <tableColumn id="3" xr3:uid="{3C31EDD4-5431-46FD-82A6-9855D54FCC6C}" name="Fantasy Points" dataDxfId="77">
      <calculatedColumnFormula>(G2*Scoring!E$3)+(H2*Scoring!C$4)+(I2*Scoring!C$6)+(K2*Scoring!E$7)+(L2*Scoring!C$9)+(M2*Scoring!C$10)+(N2*Scoring!C5)+(O2*Scoring!C15)</calculatedColumnFormula>
    </tableColumn>
    <tableColumn id="13" xr3:uid="{929E2036-A90C-4B82-B61D-26A6A80C4DDC}" name="Bye" dataDxfId="76">
      <calculatedColumnFormula>SUMIF(Bye!A:A, B2, Bye!B:B)</calculatedColumnFormula>
    </tableColumn>
    <tableColumn id="4" xr3:uid="{C053578E-3DEE-443F-A36D-4F7170BDC7F1}" name="ATT" dataDxfId="75"/>
    <tableColumn id="5" xr3:uid="{DE5D7A84-7B61-414A-855E-2B07CA0E1E74}" name="Comp" dataDxfId="74"/>
    <tableColumn id="6" xr3:uid="{5052A9EA-4727-455B-90AA-09B5F586B1FD}" name="Yards" dataDxfId="73"/>
    <tableColumn id="7" xr3:uid="{6578634C-06E5-43F0-A5EA-0989EABEEE66}" name="TDs" dataDxfId="72"/>
    <tableColumn id="8" xr3:uid="{08D92256-E677-465A-86FD-2B1203B87F67}" name="INTs" dataDxfId="71"/>
    <tableColumn id="9" xr3:uid="{57D59D07-7404-4D14-B1BD-DB9361700BD9}" name="Rush" dataDxfId="70"/>
    <tableColumn id="10" xr3:uid="{8852F740-668E-47FC-A916-F6BCCFD0268B}" name="Ryards" dataDxfId="69"/>
    <tableColumn id="11" xr3:uid="{16D3EEA7-9556-41C3-A5CA-59C353EA337B}" name="RTDs" dataDxfId="68"/>
    <tableColumn id="12" xr3:uid="{2B8873D9-0EA9-47A3-A295-B298AB8AF221}" name="Fmbl" dataDxfId="67"/>
    <tableColumn id="14" xr3:uid="{363248CD-BC26-4310-B5F3-F530080B188C}" name="300 Yard Passing Games" dataDxfId="66"/>
    <tableColumn id="15" xr3:uid="{22388487-E49A-4903-9B08-185D808AC2D2}" name="100 Yard Rushing Games" dataDxfId="6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851E98-1DD0-454B-99DD-DE09DBDBF509}" name="Table3" displayName="Table3" ref="A1:L120" totalsRowShown="0" headerRowDxfId="64">
  <autoFilter ref="A1:L120" xr:uid="{5F59DCAD-F2ED-4168-B727-77D96173F137}"/>
  <sortState xmlns:xlrd2="http://schemas.microsoft.com/office/spreadsheetml/2017/richdata2" ref="A2:L120">
    <sortCondition descending="1" ref="C1:C120"/>
  </sortState>
  <tableColumns count="12">
    <tableColumn id="1" xr3:uid="{C2BBDD31-83A0-4CC1-A2C8-39CE91848307}" name="Player"/>
    <tableColumn id="2" xr3:uid="{FBFF7CC1-6934-4520-A063-E5639A1F563A}" name="Team"/>
    <tableColumn id="3" xr3:uid="{B33490F5-0D61-48A4-9887-DA3E53489F0B}" name="Projection" dataDxfId="63">
      <calculatedColumnFormula>(E2*Scoring!E$13)+(F2*Scoring!C$14)+(G2*Scoring!C$16)+(H2*Scoring!E$17)+(I2*Scoring!C$18)+(J2*Scoring!C$20)+(K2*Scoring!C15)+(L2*Scoring!C19)</calculatedColumnFormula>
    </tableColumn>
    <tableColumn id="11" xr3:uid="{5244AC5A-A69B-4BDE-89EA-3B799FEB6F59}" name="Bye" dataDxfId="62">
      <calculatedColumnFormula>SUMIF(Bye!A:A, B2, Bye!B:B)</calculatedColumnFormula>
    </tableColumn>
    <tableColumn id="5" xr3:uid="{6BB227AC-8FB5-4BFB-90D0-963595DACF6F}" name="Yards" dataDxfId="61"/>
    <tableColumn id="6" xr3:uid="{E876FD75-0918-4BA0-8F45-0E0021E8E721}" name="TDs" dataDxfId="60"/>
    <tableColumn id="7" xr3:uid="{0AF36361-EBF9-4762-875B-F690DEA4558E}" name="Rec" dataDxfId="59"/>
    <tableColumn id="8" xr3:uid="{6230E45B-5A90-4733-815C-3FDB3C464AF2}" name="Yards2" dataDxfId="58"/>
    <tableColumn id="9" xr3:uid="{A3A0F391-6229-4923-9461-0185690F466B}" name="TDs3" dataDxfId="57"/>
    <tableColumn id="10" xr3:uid="{E0FD708C-33C6-4057-AF7A-2420E00E35BF}" name="Fmbl" dataDxfId="56"/>
    <tableColumn id="12" xr3:uid="{A2697B33-39FD-48F1-9FE9-0FFD85755667}" name="100 Yard Rushing Games" dataDxfId="55"/>
    <tableColumn id="13" xr3:uid="{4319DD72-6B38-4379-B9EC-4C8AEFC5ADA3}" name="100 Yard Receiving Games" dataDxfId="5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45C585-137F-402D-9FAD-9C96851DFE6B}" name="Table4" displayName="Table4" ref="A1:L151" totalsRowShown="0" headerRowDxfId="53" dataDxfId="52">
  <autoFilter ref="A1:L151" xr:uid="{A963309D-5C4A-4409-98E5-AA0B406D7B2D}"/>
  <sortState xmlns:xlrd2="http://schemas.microsoft.com/office/spreadsheetml/2017/richdata2" ref="A2:L151">
    <sortCondition descending="1" ref="F1:F151"/>
  </sortState>
  <tableColumns count="12">
    <tableColumn id="1" xr3:uid="{57E99993-A143-402B-86AF-4CE2ABD2E5CE}" name="Player" dataDxfId="51"/>
    <tableColumn id="2" xr3:uid="{C148F932-58DC-4165-B30C-44209796D4F6}" name="Team" dataDxfId="50"/>
    <tableColumn id="3" xr3:uid="{F7793307-A31D-46BE-8B9E-9B0F08B84878}" name="Projection" dataDxfId="49">
      <calculatedColumnFormula>(E2*Scoring!C$16)+(F2*Scoring!E$17)+(G2*Scoring!C$18)+(H2*Scoring!E$13)+(I2*Scoring!C$14)+(J2*Scoring!C$20)+(K2*Scoring!C$19)+(L2*Scoring!C$20)</calculatedColumnFormula>
    </tableColumn>
    <tableColumn id="11" xr3:uid="{51AE3894-1998-4A9D-B2E6-89702F3AA105}" name="Bye" dataDxfId="48">
      <calculatedColumnFormula>SUMIF(Bye!A:A, B2, Bye!B:B)</calculatedColumnFormula>
    </tableColumn>
    <tableColumn id="4" xr3:uid="{C7A2F732-683A-4F6A-812D-0DB0BC6A421D}" name="Rec" dataDxfId="47"/>
    <tableColumn id="5" xr3:uid="{2F172DB7-BA17-444D-8326-FEC94F75D6D1}" name="Yards" dataDxfId="46"/>
    <tableColumn id="6" xr3:uid="{4A59DD78-8E40-49BC-9A36-32F9289B2209}" name="TDs" dataDxfId="45"/>
    <tableColumn id="8" xr3:uid="{2C24224C-3A1A-4288-BE74-BC24A83AADD1}" name="Rush Yards" dataDxfId="44"/>
    <tableColumn id="9" xr3:uid="{DAAD442F-41BF-4F95-BEF0-EA3F5217F53C}" name="Rush TDs" dataDxfId="43"/>
    <tableColumn id="10" xr3:uid="{E60EDF8A-A7AD-458B-A729-8D7FB525A23D}" name="Fmbl" dataDxfId="42"/>
    <tableColumn id="12" xr3:uid="{1DFD69C3-7352-4C23-A531-6959A7DC9E6F}" name="100 Yard Receiving Games" dataDxfId="41"/>
    <tableColumn id="13" xr3:uid="{43A2ACF6-7E88-45EC-96D6-6C35B1B88455}" name="100 Yard Rushing Games" dataDxfId="4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111A243-BEF7-49DB-B9BB-7A1B2FBDD494}" name="Table5" displayName="Table5" ref="A1:I61" totalsRowShown="0" headerRowDxfId="39" dataDxfId="38">
  <autoFilter ref="A1:I61" xr:uid="{942F71D9-AAED-4D9E-B711-AC856F30A8BA}"/>
  <sortState xmlns:xlrd2="http://schemas.microsoft.com/office/spreadsheetml/2017/richdata2" ref="A2:I61">
    <sortCondition descending="1" ref="F1:F61"/>
  </sortState>
  <tableColumns count="9">
    <tableColumn id="1" xr3:uid="{06AA8F35-5B58-4179-B31F-C584103BA028}" name="Player" dataDxfId="37"/>
    <tableColumn id="8" xr3:uid="{D90F3004-8EA2-400A-80E2-D77387927D2E}" name="Column1" dataDxfId="36"/>
    <tableColumn id="2" xr3:uid="{21733666-4CF3-47EE-9D8A-533AB4D325CC}" name="Projection" dataDxfId="35">
      <calculatedColumnFormula>(E2*Scoring!C$16)+(F2*Scoring!E$17)+(G2*Scoring!C$18)+(H2*Scoring!C$20)+(I2*Scoring!C$19)</calculatedColumnFormula>
    </tableColumn>
    <tableColumn id="7" xr3:uid="{E84537E1-778E-462D-87AB-B37A3F348B6C}" name="Bye" dataDxfId="34">
      <calculatedColumnFormula>SUMIF(Bye!A:A, B2, Bye!B:B)</calculatedColumnFormula>
    </tableColumn>
    <tableColumn id="3" xr3:uid="{87A3DC01-51CE-4819-B444-FE6B3560779F}" name="Rec" dataDxfId="33"/>
    <tableColumn id="4" xr3:uid="{B2F96297-973F-4B2B-919C-247FC995CD73}" name="Yards" dataDxfId="32"/>
    <tableColumn id="5" xr3:uid="{EC9EEBED-0294-459B-9B68-F370EDB6223F}" name="TDs" dataDxfId="31"/>
    <tableColumn id="6" xr3:uid="{E966C365-45DE-4B19-AC50-366F11BC388D}" name="Fmbl" dataDxfId="30"/>
    <tableColumn id="9" xr3:uid="{2448537E-B241-40FB-A090-1340AA106210}" name="100 Yard Receiving Games" dataDxfId="2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B0B27-8CF7-49B7-990C-0FD378EBBA08}" name="Table6" displayName="Table6" ref="A1:M330" totalsRowShown="0" headerRowDxfId="28" dataDxfId="27">
  <autoFilter ref="A1:M330" xr:uid="{43DB9CEC-10E0-4B64-8DE5-ABCC907439C3}"/>
  <sortState xmlns:xlrd2="http://schemas.microsoft.com/office/spreadsheetml/2017/richdata2" ref="A2:M329">
    <sortCondition descending="1" ref="D1:D329"/>
  </sortState>
  <tableColumns count="13">
    <tableColumn id="1" xr3:uid="{1BB74CE5-A712-4100-900F-EDFA7D54EF30}" name="Player" dataDxfId="26"/>
    <tableColumn id="2" xr3:uid="{19785248-8E4B-49FB-877F-F809606A9E15}" name="Team" dataDxfId="25"/>
    <tableColumn id="3" xr3:uid="{03C188CD-CD30-43FA-8CB5-ED33E392021B}" name="Pos" dataDxfId="24"/>
    <tableColumn id="4" xr3:uid="{27C51704-BF95-4CF1-8365-1BFE37CAEBD4}" name="Projection" dataDxfId="23">
      <calculatedColumnFormula>(H2*Scoring!C$16)+(I2*Scoring!E$17)+(J2*Scoring!C$18)+(F2*Scoring!E$13)+(G2*Scoring!C$14)+(K2*Scoring!C$20)+(L2*Scoring!C$19)+(M2*Scoring!C$15)</calculatedColumnFormula>
    </tableColumn>
    <tableColumn id="13" xr3:uid="{E41687D1-00FB-4824-9709-80D65AF5F811}" name="Bye" dataDxfId="22">
      <calculatedColumnFormula>SUMIF(Bye!A:A, B2, Bye!B:B)</calculatedColumnFormula>
    </tableColumn>
    <tableColumn id="6" xr3:uid="{9FDDA7A8-27E1-4D53-BD5A-647EDFB5A1FC}" name="Rsh Yards" dataDxfId="21"/>
    <tableColumn id="7" xr3:uid="{594C8886-5584-4939-B1B4-317749B78355}" name="TDs" dataDxfId="20"/>
    <tableColumn id="8" xr3:uid="{695B046E-C7FF-49F8-8405-90E753A3FFF6}" name="Rec" dataDxfId="19"/>
    <tableColumn id="9" xr3:uid="{773349B0-DBA2-43BF-A7B7-44A8744F7875}" name="RecYards2" dataDxfId="18"/>
    <tableColumn id="10" xr3:uid="{B6106A9D-E64D-440E-ABAF-B7A74B481AD5}" name="TDs3" dataDxfId="17"/>
    <tableColumn id="11" xr3:uid="{481C619D-2FDE-4D2B-8636-197F018207DD}" name="Fmbl" dataDxfId="16"/>
    <tableColumn id="14" xr3:uid="{64B1938D-A4CD-4921-B0FF-904788D9C69D}" name="100 Yard Receiving Games" dataDxfId="15"/>
    <tableColumn id="12" xr3:uid="{3F266A62-F165-47AB-A783-407942E9AA22}" name="100 Yard Rushing Games" dataDxfId="1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E2BD72-D191-4DFD-9B85-4282ABD19635}" name="Table1" displayName="Table1" ref="A1:L33" totalsRowShown="0">
  <autoFilter ref="A1:L33" xr:uid="{B747D318-BEA3-4B87-96A3-E5E3E6E57F41}"/>
  <sortState xmlns:xlrd2="http://schemas.microsoft.com/office/spreadsheetml/2017/richdata2" ref="A2:L33">
    <sortCondition descending="1" ref="C1:C33"/>
  </sortState>
  <tableColumns count="12">
    <tableColumn id="1" xr3:uid="{8F9D19B2-4381-40EE-A6D5-745C51661A36}" name="Player"/>
    <tableColumn id="12" xr3:uid="{9B57DE77-95BB-4D98-B306-A8ACA5946ED1}" name="Column1"/>
    <tableColumn id="2" xr3:uid="{D9DBEB00-D2BA-486E-9C05-58597D4DAA32}" name="Prj" dataDxfId="13">
      <calculatedColumnFormula>(E2*Scoring!C$23)+(F2*Scoring!C$24)+(G2*Scoring!C$25)+(H2*Scoring!C$26)+(I2*Scoring!C$27)+(J2*Scoring!C$28)+(K2)</calculatedColumnFormula>
    </tableColumn>
    <tableColumn id="11" xr3:uid="{D1434847-A11E-4B99-BE32-55DE86A4D2D4}" name="Bye" dataDxfId="12">
      <calculatedColumnFormula>SUMIF(Bye!A:A, B2, Bye!B:B)</calculatedColumnFormula>
    </tableColumn>
    <tableColumn id="3" xr3:uid="{D6D70592-DCFD-4E31-BA06-9E2207D514F7}" name="Sack" dataDxfId="11"/>
    <tableColumn id="4" xr3:uid="{B83CDC55-56BC-4E35-8109-AD11D6C8A47F}" name="INT" dataDxfId="10"/>
    <tableColumn id="5" xr3:uid="{1C31E1E7-8D86-4CF3-8779-F5A69ACBB5A9}" name="FR" dataDxfId="9"/>
    <tableColumn id="6" xr3:uid="{58DC2D41-5F96-4EEA-ACEB-3D0406188D97}" name="FF" dataDxfId="8"/>
    <tableColumn id="7" xr3:uid="{67614ECD-309A-4D39-A697-29FE80153508}" name="TD" dataDxfId="7"/>
    <tableColumn id="8" xr3:uid="{47791109-6026-4340-B43A-097CE183B495}" name="Safety" dataDxfId="6"/>
    <tableColumn id="9" xr3:uid="{1099263E-62A3-44C5-BE95-F2C9ECD1F3E9}" name="PPG" dataDxfId="5"/>
    <tableColumn id="10" xr3:uid="{25B3EC77-4282-4CAC-989B-F11B492CB32A}" name="Yards" dataDxf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5973D2A-E19B-46E1-A6A3-7836F460872D}" name="Table7" displayName="Table7" ref="A1:F33" totalsRowShown="0">
  <autoFilter ref="A1:F33" xr:uid="{273BC491-2775-432B-AF91-60B463D0B585}"/>
  <sortState xmlns:xlrd2="http://schemas.microsoft.com/office/spreadsheetml/2017/richdata2" ref="A2:F32">
    <sortCondition descending="1" ref="D1:D32"/>
  </sortState>
  <tableColumns count="6">
    <tableColumn id="1" xr3:uid="{153E60DB-8208-4332-9206-DC38BC29D46C}" name="Player"/>
    <tableColumn id="2" xr3:uid="{FEFE6EF3-CE0C-4F42-B87B-AD0EB13A6ECC}" name="Team"/>
    <tableColumn id="6" xr3:uid="{BEF46568-7F5E-4B8D-8A82-9BD3F5ABACFC}" name="Bye" dataDxfId="3">
      <calculatedColumnFormula>SUMIF(Bye!A:A, B2, Bye!B:B)</calculatedColumnFormula>
    </tableColumn>
    <tableColumn id="3" xr3:uid="{34EC9645-8714-4BB8-B952-A8DD982E23BD}" name="Proj" dataDxfId="2">
      <calculatedColumnFormula>(E2*Scoring!C$30)+(F2*Scoring!C$31)</calculatedColumnFormula>
    </tableColumn>
    <tableColumn id="4" xr3:uid="{40BE03F6-6C34-4EBE-BFC3-E97E637002E2}" name="FG" dataDxfId="1"/>
    <tableColumn id="5" xr3:uid="{2381E001-6DA8-4D13-A8CF-F8C94D27EDB4}" name="XP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076B-BAD0-4316-BA2B-45F1D8E61322}">
  <dimension ref="A1:F33"/>
  <sheetViews>
    <sheetView workbookViewId="0">
      <selection activeCell="F5" sqref="F5"/>
    </sheetView>
  </sheetViews>
  <sheetFormatPr defaultRowHeight="15" x14ac:dyDescent="0.25"/>
  <cols>
    <col min="2" max="2" width="20.140625" bestFit="1" customWidth="1"/>
    <col min="4" max="4" width="14.42578125" bestFit="1" customWidth="1"/>
    <col min="5" max="5" width="19.85546875" customWidth="1"/>
  </cols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11" t="s">
        <v>207</v>
      </c>
      <c r="C2" s="11"/>
      <c r="D2" s="11"/>
      <c r="E2" s="11"/>
      <c r="F2" s="4"/>
    </row>
    <row r="3" spans="1:6" x14ac:dyDescent="0.25">
      <c r="A3" s="4"/>
      <c r="B3" s="3" t="s">
        <v>209</v>
      </c>
      <c r="C3" s="6">
        <v>25</v>
      </c>
      <c r="D3" t="s">
        <v>210</v>
      </c>
      <c r="E3">
        <f>1/C3</f>
        <v>0.04</v>
      </c>
      <c r="F3" s="4"/>
    </row>
    <row r="4" spans="1:6" x14ac:dyDescent="0.25">
      <c r="A4" s="4"/>
      <c r="B4" s="3" t="s">
        <v>131</v>
      </c>
      <c r="C4" s="6">
        <v>6</v>
      </c>
      <c r="F4" s="4"/>
    </row>
    <row r="5" spans="1:6" x14ac:dyDescent="0.25">
      <c r="A5" s="4"/>
      <c r="B5" s="3" t="s">
        <v>212</v>
      </c>
      <c r="C5" s="6">
        <v>3</v>
      </c>
      <c r="F5" s="4"/>
    </row>
    <row r="6" spans="1:6" x14ac:dyDescent="0.25">
      <c r="A6" s="4"/>
      <c r="B6" s="3" t="s">
        <v>134</v>
      </c>
      <c r="C6" s="6">
        <v>-1</v>
      </c>
      <c r="F6" s="4"/>
    </row>
    <row r="7" spans="1:6" x14ac:dyDescent="0.25">
      <c r="A7" s="4"/>
      <c r="B7" s="3" t="s">
        <v>132</v>
      </c>
      <c r="C7" s="6">
        <v>10</v>
      </c>
      <c r="D7" t="s">
        <v>210</v>
      </c>
      <c r="E7">
        <f>1/C7</f>
        <v>0.1</v>
      </c>
      <c r="F7" s="4"/>
    </row>
    <row r="8" spans="1:6" x14ac:dyDescent="0.25">
      <c r="A8" s="4"/>
      <c r="B8" s="3" t="s">
        <v>214</v>
      </c>
      <c r="C8" s="6">
        <v>3</v>
      </c>
      <c r="F8" s="4"/>
    </row>
    <row r="9" spans="1:6" x14ac:dyDescent="0.25">
      <c r="A9" s="4"/>
      <c r="B9" s="3" t="s">
        <v>133</v>
      </c>
      <c r="C9" s="6">
        <v>6</v>
      </c>
      <c r="F9" s="4"/>
    </row>
    <row r="10" spans="1:6" x14ac:dyDescent="0.25">
      <c r="A10" s="4"/>
      <c r="B10" s="3" t="s">
        <v>135</v>
      </c>
      <c r="C10" s="6">
        <v>-1</v>
      </c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11" t="s">
        <v>206</v>
      </c>
      <c r="C12" s="11"/>
      <c r="D12" s="11"/>
      <c r="E12" s="11"/>
      <c r="F12" s="4"/>
    </row>
    <row r="13" spans="1:6" x14ac:dyDescent="0.25">
      <c r="A13" s="4"/>
      <c r="B13" s="3" t="s">
        <v>211</v>
      </c>
      <c r="C13" s="6">
        <v>10</v>
      </c>
      <c r="D13" t="s">
        <v>210</v>
      </c>
      <c r="E13">
        <f>1/C13</f>
        <v>0.1</v>
      </c>
      <c r="F13" s="4"/>
    </row>
    <row r="14" spans="1:6" x14ac:dyDescent="0.25">
      <c r="A14" s="4"/>
      <c r="B14" s="3" t="s">
        <v>136</v>
      </c>
      <c r="C14" s="6">
        <v>6</v>
      </c>
      <c r="F14" s="4"/>
    </row>
    <row r="15" spans="1:6" x14ac:dyDescent="0.25">
      <c r="A15" s="4"/>
      <c r="B15" s="3" t="s">
        <v>213</v>
      </c>
      <c r="C15" s="6">
        <v>3</v>
      </c>
      <c r="F15" s="4"/>
    </row>
    <row r="16" spans="1:6" x14ac:dyDescent="0.25">
      <c r="A16" s="4"/>
      <c r="B16" s="3" t="s">
        <v>147</v>
      </c>
      <c r="C16" s="6">
        <v>1</v>
      </c>
      <c r="F16" s="4"/>
    </row>
    <row r="17" spans="1:6" x14ac:dyDescent="0.25">
      <c r="A17" s="4"/>
      <c r="B17" s="3" t="s">
        <v>137</v>
      </c>
      <c r="C17" s="6">
        <v>10</v>
      </c>
      <c r="D17" t="s">
        <v>210</v>
      </c>
      <c r="E17">
        <f>1/C17</f>
        <v>0.1</v>
      </c>
      <c r="F17" s="4"/>
    </row>
    <row r="18" spans="1:6" x14ac:dyDescent="0.25">
      <c r="A18" s="4"/>
      <c r="B18" s="3" t="s">
        <v>138</v>
      </c>
      <c r="C18" s="6">
        <v>6</v>
      </c>
      <c r="F18" s="4"/>
    </row>
    <row r="19" spans="1:6" x14ac:dyDescent="0.25">
      <c r="A19" s="4"/>
      <c r="B19" s="3" t="s">
        <v>213</v>
      </c>
      <c r="C19" s="6">
        <v>3</v>
      </c>
      <c r="F19" s="4"/>
    </row>
    <row r="20" spans="1:6" x14ac:dyDescent="0.25">
      <c r="A20" s="4"/>
      <c r="B20" s="3" t="s">
        <v>139</v>
      </c>
      <c r="C20" s="6">
        <v>-1</v>
      </c>
      <c r="F20" s="4"/>
    </row>
    <row r="21" spans="1:6" x14ac:dyDescent="0.25">
      <c r="A21" s="4"/>
      <c r="B21" s="4"/>
      <c r="C21" s="4"/>
      <c r="D21" s="4"/>
      <c r="E21" s="4"/>
      <c r="F21" s="4"/>
    </row>
    <row r="22" spans="1:6" x14ac:dyDescent="0.25">
      <c r="A22" s="4"/>
      <c r="B22" s="11" t="s">
        <v>205</v>
      </c>
      <c r="C22" s="11"/>
      <c r="D22" s="11"/>
      <c r="E22" s="11"/>
      <c r="F22" s="4"/>
    </row>
    <row r="23" spans="1:6" x14ac:dyDescent="0.25">
      <c r="A23" s="4"/>
      <c r="B23" s="3" t="s">
        <v>140</v>
      </c>
      <c r="C23" s="6">
        <v>1</v>
      </c>
      <c r="F23" s="4"/>
    </row>
    <row r="24" spans="1:6" x14ac:dyDescent="0.25">
      <c r="A24" s="4"/>
      <c r="B24" s="3" t="s">
        <v>134</v>
      </c>
      <c r="C24" s="6">
        <v>2</v>
      </c>
      <c r="F24" s="4"/>
    </row>
    <row r="25" spans="1:6" x14ac:dyDescent="0.25">
      <c r="A25" s="4"/>
      <c r="B25" s="3" t="s">
        <v>141</v>
      </c>
      <c r="C25" s="6">
        <v>2</v>
      </c>
      <c r="F25" s="4"/>
    </row>
    <row r="26" spans="1:6" x14ac:dyDescent="0.25">
      <c r="A26" s="4"/>
      <c r="B26" s="3" t="s">
        <v>187</v>
      </c>
      <c r="C26" s="6">
        <v>0</v>
      </c>
      <c r="F26" s="4"/>
    </row>
    <row r="27" spans="1:6" x14ac:dyDescent="0.25">
      <c r="A27" s="4"/>
      <c r="B27" s="3" t="s">
        <v>142</v>
      </c>
      <c r="C27" s="6">
        <v>6</v>
      </c>
      <c r="F27" s="4"/>
    </row>
    <row r="28" spans="1:6" x14ac:dyDescent="0.25">
      <c r="A28" s="4"/>
      <c r="B28" s="3" t="s">
        <v>143</v>
      </c>
      <c r="C28" s="6">
        <v>2</v>
      </c>
      <c r="F28" s="4"/>
    </row>
    <row r="29" spans="1:6" x14ac:dyDescent="0.25">
      <c r="A29" s="4"/>
      <c r="B29" s="4"/>
      <c r="C29" s="4"/>
      <c r="D29" s="4"/>
      <c r="E29" s="4"/>
      <c r="F29" s="4"/>
    </row>
    <row r="30" spans="1:6" x14ac:dyDescent="0.25">
      <c r="A30" s="4"/>
      <c r="B30" s="11" t="s">
        <v>204</v>
      </c>
      <c r="C30" s="11"/>
      <c r="D30" s="11"/>
      <c r="E30" s="11"/>
      <c r="F30" s="4"/>
    </row>
    <row r="31" spans="1:6" x14ac:dyDescent="0.25">
      <c r="A31" s="4"/>
      <c r="B31" t="s">
        <v>144</v>
      </c>
      <c r="C31" s="6">
        <v>3</v>
      </c>
      <c r="F31" s="4"/>
    </row>
    <row r="32" spans="1:6" x14ac:dyDescent="0.25">
      <c r="A32" s="4"/>
      <c r="B32" t="s">
        <v>145</v>
      </c>
      <c r="C32" s="6">
        <v>1</v>
      </c>
      <c r="F32" s="4"/>
    </row>
    <row r="33" spans="1:6" x14ac:dyDescent="0.25">
      <c r="A33" s="4"/>
      <c r="B33" s="4"/>
      <c r="C33" s="4"/>
      <c r="D33" s="4"/>
      <c r="E33" s="4"/>
      <c r="F33" s="4"/>
    </row>
  </sheetData>
  <mergeCells count="4">
    <mergeCell ref="B30:E30"/>
    <mergeCell ref="B22:E22"/>
    <mergeCell ref="B12:E12"/>
    <mergeCell ref="B2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86C9-4A07-4472-8AAF-6495C85DD6AB}">
  <dimension ref="A1:S41"/>
  <sheetViews>
    <sheetView workbookViewId="0">
      <selection activeCell="G27" sqref="G27"/>
    </sheetView>
  </sheetViews>
  <sheetFormatPr defaultRowHeight="15" x14ac:dyDescent="0.25"/>
  <cols>
    <col min="1" max="1" width="18.5703125" bestFit="1" customWidth="1"/>
    <col min="3" max="3" width="15.85546875" style="2" customWidth="1"/>
    <col min="4" max="4" width="6.5703125" style="5" bestFit="1" customWidth="1"/>
    <col min="5" max="7" width="9.140625" style="1"/>
    <col min="9" max="12" width="9.140625" style="1"/>
    <col min="14" max="14" width="24.7109375" style="1" bestFit="1" customWidth="1"/>
    <col min="15" max="15" width="25.140625" style="1" bestFit="1" customWidth="1"/>
    <col min="16" max="16" width="9.140625" style="1"/>
    <col min="17" max="17" width="10.28515625" style="1" bestFit="1" customWidth="1"/>
    <col min="19" max="19" width="0" hidden="1" customWidth="1"/>
  </cols>
  <sheetData>
    <row r="1" spans="1:19" x14ac:dyDescent="0.25">
      <c r="A1" t="s">
        <v>0</v>
      </c>
      <c r="B1" t="s">
        <v>1</v>
      </c>
      <c r="C1" s="2" t="s">
        <v>146</v>
      </c>
      <c r="D1" s="5" t="s">
        <v>208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431</v>
      </c>
      <c r="O1" s="1" t="s">
        <v>432</v>
      </c>
      <c r="P1"/>
      <c r="Q1"/>
    </row>
    <row r="2" spans="1:19" x14ac:dyDescent="0.25">
      <c r="A2" t="s">
        <v>39</v>
      </c>
      <c r="B2" t="s">
        <v>40</v>
      </c>
      <c r="C2" s="7">
        <f>(G2*Scoring!E$3)+(H2*Scoring!C$4)+(I2*Scoring!C$6)+(K2*Scoring!E$7)+(L2*Scoring!C$9)+(M2*Scoring!C$10)+(N2*Scoring!C9)+(O2*Scoring!C19)</f>
        <v>477.42900000000003</v>
      </c>
      <c r="D2" s="5">
        <f>SUMIF(Bye!A:A, B2, Bye!B:B)</f>
        <v>10</v>
      </c>
      <c r="E2" s="1">
        <v>300.3</v>
      </c>
      <c r="F2" s="1">
        <v>418.7</v>
      </c>
      <c r="G2" s="1">
        <v>4672.05</v>
      </c>
      <c r="H2" s="1">
        <v>38.549999999999997</v>
      </c>
      <c r="I2" s="1">
        <v>10.3</v>
      </c>
      <c r="J2" s="1">
        <v>43.9</v>
      </c>
      <c r="K2" s="1">
        <v>150.47</v>
      </c>
      <c r="L2" s="1">
        <v>2.25</v>
      </c>
      <c r="M2" s="1">
        <v>4</v>
      </c>
      <c r="N2" s="1">
        <v>7.5</v>
      </c>
      <c r="O2" s="1">
        <v>0</v>
      </c>
      <c r="P2"/>
      <c r="Q2"/>
      <c r="S2" s="8">
        <v>7.5</v>
      </c>
    </row>
    <row r="3" spans="1:19" x14ac:dyDescent="0.25">
      <c r="A3" t="s">
        <v>11</v>
      </c>
      <c r="B3" t="s">
        <v>12</v>
      </c>
      <c r="C3" s="7">
        <f>(G3*Scoring!E$3)+(H3*Scoring!C$4)+(I3*Scoring!C$6)+(K3*Scoring!E$7)+(L3*Scoring!C$9)+(M3*Scoring!C$10)+(N3*Scoring!C11)+(O3*Scoring!C21)</f>
        <v>468.53020000000004</v>
      </c>
      <c r="D3" s="5">
        <f>SUMIF(Bye!A:A, B3, Bye!B:B)</f>
        <v>7</v>
      </c>
      <c r="E3" s="1">
        <v>218.4</v>
      </c>
      <c r="F3" s="1">
        <v>294.10000000000002</v>
      </c>
      <c r="G3" s="1">
        <v>3972.38</v>
      </c>
      <c r="H3" s="1">
        <v>35.06</v>
      </c>
      <c r="I3" s="1">
        <v>7.5</v>
      </c>
      <c r="J3" s="1">
        <v>137.4</v>
      </c>
      <c r="K3" s="1">
        <v>830.15</v>
      </c>
      <c r="L3" s="1">
        <v>4.71</v>
      </c>
      <c r="M3" s="1">
        <v>4.5</v>
      </c>
      <c r="N3" s="1">
        <v>3.75</v>
      </c>
      <c r="O3" s="1">
        <v>2</v>
      </c>
      <c r="P3"/>
      <c r="Q3"/>
      <c r="S3" s="9">
        <v>7.5</v>
      </c>
    </row>
    <row r="4" spans="1:19" x14ac:dyDescent="0.25">
      <c r="A4" t="s">
        <v>22</v>
      </c>
      <c r="B4" t="s">
        <v>23</v>
      </c>
      <c r="C4" s="7">
        <f>(G4*Scoring!E$3)+(H4*Scoring!C$4)+(I4*Scoring!C$6)+(K4*Scoring!E$7)+(L4*Scoring!C$9)+(M4*Scoring!C$10)+(N4*Scoring!C33)+(O4*Scoring!C43)</f>
        <v>443.798</v>
      </c>
      <c r="D4" s="5">
        <f>SUMIF(Bye!A:A, B4, Bye!B:B)</f>
        <v>7</v>
      </c>
      <c r="E4" s="1">
        <v>244.75</v>
      </c>
      <c r="F4" s="1">
        <v>316.39999999999998</v>
      </c>
      <c r="G4" s="1">
        <v>3882.1</v>
      </c>
      <c r="H4" s="1">
        <v>29.55</v>
      </c>
      <c r="I4" s="1">
        <v>8.4</v>
      </c>
      <c r="J4" s="1">
        <v>110.5</v>
      </c>
      <c r="K4" s="1">
        <v>557.74</v>
      </c>
      <c r="L4" s="1">
        <v>11.19</v>
      </c>
      <c r="M4" s="1">
        <v>3.3</v>
      </c>
      <c r="N4" s="1">
        <v>3.5</v>
      </c>
      <c r="O4" s="1">
        <v>0</v>
      </c>
      <c r="P4"/>
      <c r="Q4"/>
      <c r="S4" s="8">
        <v>7.5</v>
      </c>
    </row>
    <row r="5" spans="1:19" x14ac:dyDescent="0.25">
      <c r="A5" t="s">
        <v>30</v>
      </c>
      <c r="B5" t="s">
        <v>24</v>
      </c>
      <c r="C5" s="7">
        <f>(G5*Scoring!E$3)+(H5*Scoring!C$4)+(I5*Scoring!C$6)+(K5*Scoring!E$7)+(L5*Scoring!C$9)+(M5*Scoring!C$10)+(N5*Scoring!C19)+(O5*Scoring!C29)</f>
        <v>437.596</v>
      </c>
      <c r="D5" s="5">
        <f>SUMIF(Bye!A:A, B5, Bye!B:B)</f>
        <v>9</v>
      </c>
      <c r="E5" s="1">
        <v>258.95</v>
      </c>
      <c r="F5" s="1">
        <v>360.2</v>
      </c>
      <c r="G5" s="1">
        <v>4267.3500000000004</v>
      </c>
      <c r="H5" s="1">
        <v>36.4</v>
      </c>
      <c r="I5" s="1">
        <v>15.3</v>
      </c>
      <c r="J5" s="1">
        <v>57.9</v>
      </c>
      <c r="K5" s="1">
        <v>303.02</v>
      </c>
      <c r="L5" s="1">
        <v>3.7</v>
      </c>
      <c r="M5" s="1">
        <v>3.7</v>
      </c>
      <c r="N5" s="1">
        <v>5</v>
      </c>
      <c r="O5" s="1">
        <v>0</v>
      </c>
      <c r="P5"/>
      <c r="Q5"/>
      <c r="S5" s="9">
        <v>5</v>
      </c>
    </row>
    <row r="6" spans="1:19" x14ac:dyDescent="0.25">
      <c r="A6" t="s">
        <v>373</v>
      </c>
      <c r="B6" t="s">
        <v>56</v>
      </c>
      <c r="C6" s="7">
        <f>(G6*Scoring!E$3)+(H6*Scoring!C$4)+(I6*Scoring!C$6)+(K6*Scoring!E$7)+(L6*Scoring!C$9)+(M6*Scoring!C$10)+(N6*Scoring!C16)+(O6*Scoring!C26)</f>
        <v>426.2</v>
      </c>
      <c r="D6" s="5">
        <f>SUMIF(Bye!A:A, B6, Bye!B:B)</f>
        <v>12</v>
      </c>
      <c r="E6" s="1">
        <v>257.95</v>
      </c>
      <c r="F6" s="1">
        <v>351.3</v>
      </c>
      <c r="G6" s="1">
        <v>3934.9</v>
      </c>
      <c r="H6" s="1">
        <v>26.7</v>
      </c>
      <c r="I6" s="1">
        <v>10.8</v>
      </c>
      <c r="J6" s="1">
        <v>136.9</v>
      </c>
      <c r="K6" s="1">
        <v>815.84</v>
      </c>
      <c r="L6" s="1">
        <v>6.07</v>
      </c>
      <c r="M6" s="1">
        <v>2.1</v>
      </c>
      <c r="N6" s="1">
        <v>3.5</v>
      </c>
      <c r="O6" s="1">
        <v>1</v>
      </c>
      <c r="P6"/>
      <c r="Q6"/>
      <c r="S6" s="8">
        <v>5</v>
      </c>
    </row>
    <row r="7" spans="1:19" x14ac:dyDescent="0.25">
      <c r="A7" t="s">
        <v>13</v>
      </c>
      <c r="B7" t="s">
        <v>14</v>
      </c>
      <c r="C7" s="7">
        <f>(G7*Scoring!E$3)+(H7*Scoring!C$4)+(I7*Scoring!C$6)+(K7*Scoring!E$7)+(L7*Scoring!C$9)+(M7*Scoring!C$10)+(N7*Scoring!C13)+(O7*Scoring!C23)</f>
        <v>414.60059999999987</v>
      </c>
      <c r="D7" s="5">
        <f>SUMIF(Bye!A:A, B7, Bye!B:B)</f>
        <v>10</v>
      </c>
      <c r="E7" s="1">
        <v>283.2</v>
      </c>
      <c r="F7" s="1">
        <v>388.6</v>
      </c>
      <c r="G7" s="1">
        <v>4155.49</v>
      </c>
      <c r="H7" s="1">
        <v>29.95</v>
      </c>
      <c r="I7" s="1">
        <v>11.6</v>
      </c>
      <c r="J7" s="1">
        <v>67.7</v>
      </c>
      <c r="K7" s="1">
        <v>260.61</v>
      </c>
      <c r="L7" s="1">
        <v>1.97</v>
      </c>
      <c r="M7" s="1">
        <v>2.6</v>
      </c>
      <c r="N7" s="1">
        <v>4.5</v>
      </c>
      <c r="O7" s="1">
        <v>0</v>
      </c>
      <c r="P7"/>
      <c r="Q7"/>
      <c r="S7" s="9">
        <v>4.5</v>
      </c>
    </row>
    <row r="8" spans="1:19" x14ac:dyDescent="0.25">
      <c r="A8" t="s">
        <v>58</v>
      </c>
      <c r="B8" t="s">
        <v>29</v>
      </c>
      <c r="C8" s="7">
        <f>(G8*Scoring!E$3)+(H8*Scoring!C$4)+(I8*Scoring!C$6)+(K8*Scoring!E$7)+(L8*Scoring!C$9)+(M8*Scoring!C$10)+(N8*Scoring!C34)+(O8*Scoring!C44)</f>
        <v>403.73360000000002</v>
      </c>
      <c r="D8" s="5">
        <f>SUMIF(Bye!A:A, B8, Bye!B:B)</f>
        <v>9</v>
      </c>
      <c r="E8" s="1">
        <v>211.35</v>
      </c>
      <c r="F8" s="1">
        <v>285.5</v>
      </c>
      <c r="G8" s="1">
        <v>3304.44</v>
      </c>
      <c r="H8" s="1">
        <v>23.44</v>
      </c>
      <c r="I8" s="1">
        <v>9</v>
      </c>
      <c r="J8" s="1">
        <v>151.1</v>
      </c>
      <c r="K8" s="1">
        <v>583.96</v>
      </c>
      <c r="L8" s="1">
        <v>14.27</v>
      </c>
      <c r="M8" s="1">
        <v>4.0999999999999996</v>
      </c>
      <c r="N8" s="1">
        <v>1.5</v>
      </c>
      <c r="O8" s="1">
        <v>0</v>
      </c>
      <c r="P8"/>
      <c r="Q8"/>
      <c r="S8" s="8">
        <v>4.5</v>
      </c>
    </row>
    <row r="9" spans="1:19" x14ac:dyDescent="0.25">
      <c r="A9" t="s">
        <v>330</v>
      </c>
      <c r="B9" t="s">
        <v>44</v>
      </c>
      <c r="C9" s="7">
        <f>(G9*Scoring!E$3)+(H9*Scoring!C$4)+(I9*Scoring!C$6)+(K9*Scoring!E$7)+(L9*Scoring!C$9)+(M9*Scoring!C$10)+(N9*Scoring!C14)+(O9*Scoring!C24)</f>
        <v>400.65399999999994</v>
      </c>
      <c r="D9" s="5">
        <f>SUMIF(Bye!A:A, B9, Bye!B:B)</f>
        <v>14</v>
      </c>
      <c r="E9" s="1">
        <v>249.85</v>
      </c>
      <c r="F9" s="1">
        <v>335</v>
      </c>
      <c r="G9" s="1">
        <v>4331.2</v>
      </c>
      <c r="H9" s="1">
        <v>24.64</v>
      </c>
      <c r="I9" s="1">
        <v>12.6</v>
      </c>
      <c r="J9" s="1">
        <v>58.5</v>
      </c>
      <c r="K9" s="1">
        <v>277.45999999999998</v>
      </c>
      <c r="L9" s="1">
        <v>3.77</v>
      </c>
      <c r="M9" s="1">
        <v>3.2</v>
      </c>
      <c r="N9" s="1">
        <v>7.5</v>
      </c>
      <c r="O9" s="1">
        <v>0</v>
      </c>
      <c r="P9"/>
      <c r="Q9"/>
      <c r="S9" s="9">
        <v>4.5</v>
      </c>
    </row>
    <row r="10" spans="1:19" x14ac:dyDescent="0.25">
      <c r="A10" t="s">
        <v>52</v>
      </c>
      <c r="B10" t="s">
        <v>53</v>
      </c>
      <c r="C10" s="7">
        <f>(G10*Scoring!E$3)+(H10*Scoring!C$4)+(I10*Scoring!C$6)+(K10*Scoring!E$7)+(L10*Scoring!C$9)+(M10*Scoring!C$10)+(N10*Scoring!C18)+(O10*Scoring!C28)</f>
        <v>384.74899999999997</v>
      </c>
      <c r="D10" s="5">
        <f>SUMIF(Bye!A:A, B10, Bye!B:B)</f>
        <v>12</v>
      </c>
      <c r="E10" s="1">
        <v>279.05</v>
      </c>
      <c r="F10" s="1">
        <v>392.7</v>
      </c>
      <c r="G10" s="1">
        <v>4385.6499999999996</v>
      </c>
      <c r="H10" s="1">
        <v>28.2</v>
      </c>
      <c r="I10" s="1">
        <v>11.4</v>
      </c>
      <c r="J10" s="1">
        <v>31.7</v>
      </c>
      <c r="K10" s="1">
        <v>89.23</v>
      </c>
      <c r="L10" s="1">
        <v>0.2</v>
      </c>
      <c r="M10" s="1">
        <v>3.6</v>
      </c>
      <c r="N10" s="1">
        <v>7.5</v>
      </c>
      <c r="O10" s="1">
        <v>0</v>
      </c>
      <c r="P10"/>
      <c r="Q10"/>
      <c r="S10" s="8">
        <v>4</v>
      </c>
    </row>
    <row r="11" spans="1:19" x14ac:dyDescent="0.25">
      <c r="A11" t="s">
        <v>20</v>
      </c>
      <c r="B11" t="s">
        <v>21</v>
      </c>
      <c r="C11" s="7">
        <f>(G11*Scoring!E$3)+(H11*Scoring!C$4)+(I11*Scoring!C$6)+(K11*Scoring!E$7)+(L11*Scoring!C$9)+(M11*Scoring!C$10)+(N11*Scoring!C31)+(O11*Scoring!C41)</f>
        <v>373.18120000000005</v>
      </c>
      <c r="D11" s="5">
        <f>SUMIF(Bye!A:A, B11, Bye!B:B)</f>
        <v>8</v>
      </c>
      <c r="E11" s="1">
        <v>255.55</v>
      </c>
      <c r="F11" s="1">
        <v>356.9</v>
      </c>
      <c r="G11" s="1">
        <v>3715.98</v>
      </c>
      <c r="H11" s="1">
        <v>23.57</v>
      </c>
      <c r="I11" s="1">
        <v>10.4</v>
      </c>
      <c r="J11" s="1">
        <v>81.400000000000006</v>
      </c>
      <c r="K11" s="1">
        <v>559.41999999999996</v>
      </c>
      <c r="L11" s="1">
        <v>5.43</v>
      </c>
      <c r="M11" s="1">
        <v>4</v>
      </c>
      <c r="N11" s="1">
        <v>3</v>
      </c>
      <c r="O11" s="1">
        <v>0</v>
      </c>
      <c r="P11"/>
      <c r="Q11"/>
      <c r="S11" s="9">
        <v>4</v>
      </c>
    </row>
    <row r="12" spans="1:19" x14ac:dyDescent="0.25">
      <c r="A12" t="s">
        <v>215</v>
      </c>
      <c r="B12" t="s">
        <v>42</v>
      </c>
      <c r="C12" s="7">
        <f>(G12*Scoring!E$3)+(H12*Scoring!C$4)+(I12*Scoring!C$6)+(K12*Scoring!E$7)+(L12*Scoring!C$9)+(M12*Scoring!C$10)+(N12*Scoring!C27)+(O12*Scoring!C37)</f>
        <v>366.28800000000001</v>
      </c>
      <c r="D12" s="5">
        <f>SUMIF(Bye!A:A, B12, Bye!B:B)</f>
        <v>8</v>
      </c>
      <c r="E12" s="1">
        <v>267.39999999999998</v>
      </c>
      <c r="F12" s="1">
        <v>349.1</v>
      </c>
      <c r="G12" s="1">
        <v>3967.85</v>
      </c>
      <c r="H12" s="1">
        <v>26.25</v>
      </c>
      <c r="I12" s="1">
        <v>13.1</v>
      </c>
      <c r="J12" s="1">
        <v>54</v>
      </c>
      <c r="K12" s="1">
        <v>258.54000000000002</v>
      </c>
      <c r="L12" s="1">
        <v>3.12</v>
      </c>
      <c r="M12" s="1">
        <v>3.9</v>
      </c>
      <c r="N12" s="1">
        <v>3.75</v>
      </c>
      <c r="O12" s="1">
        <v>0</v>
      </c>
      <c r="P12"/>
      <c r="Q12"/>
      <c r="S12" s="8">
        <v>4</v>
      </c>
    </row>
    <row r="13" spans="1:19" x14ac:dyDescent="0.25">
      <c r="A13" t="s">
        <v>375</v>
      </c>
      <c r="B13" t="s">
        <v>45</v>
      </c>
      <c r="C13" s="7">
        <f>(G13*Scoring!E$3)+(H13*Scoring!C$4)+(I13*Scoring!C$6)+(K13*Scoring!E$7)+(L13*Scoring!C$9)+(M13*Scoring!C$10)+(N13*Scoring!C29)+(O13*Scoring!C39)</f>
        <v>363.15280000000001</v>
      </c>
      <c r="D13" s="5">
        <f>SUMIF(Bye!A:A, B13, Bye!B:B)</f>
        <v>12</v>
      </c>
      <c r="E13" s="1">
        <v>261.75</v>
      </c>
      <c r="F13" s="1">
        <v>343.6</v>
      </c>
      <c r="G13" s="1">
        <v>3796.32</v>
      </c>
      <c r="H13" s="1">
        <v>27.74</v>
      </c>
      <c r="I13" s="1">
        <v>10.9</v>
      </c>
      <c r="J13" s="1">
        <v>82.1</v>
      </c>
      <c r="K13" s="1">
        <v>348.6</v>
      </c>
      <c r="L13" s="1">
        <v>3.7</v>
      </c>
      <c r="M13" s="1">
        <v>1.3</v>
      </c>
      <c r="N13" s="1">
        <v>3.25</v>
      </c>
      <c r="O13" s="1">
        <v>0</v>
      </c>
      <c r="P13"/>
      <c r="Q13"/>
      <c r="S13" s="9">
        <v>3.75</v>
      </c>
    </row>
    <row r="14" spans="1:19" x14ac:dyDescent="0.25">
      <c r="A14" t="s">
        <v>329</v>
      </c>
      <c r="B14" t="s">
        <v>17</v>
      </c>
      <c r="C14" s="7">
        <f>(G14*Scoring!E$3)+(H14*Scoring!C$4)+(I14*Scoring!C$6)+(K14*Scoring!E$7)+(L14*Scoring!C$9)+(M14*Scoring!C$10)+(N14*Scoring!C17)+(O14*Scoring!C27)</f>
        <v>362.84500000000003</v>
      </c>
      <c r="D14" s="5">
        <f>SUMIF(Bye!A:A, B14, Bye!B:B)</f>
        <v>6</v>
      </c>
      <c r="E14" s="1">
        <v>261.25</v>
      </c>
      <c r="F14" s="1">
        <v>339.1</v>
      </c>
      <c r="G14" s="1">
        <v>4052.45</v>
      </c>
      <c r="H14" s="1">
        <v>26.03</v>
      </c>
      <c r="I14" s="1">
        <v>9.8000000000000007</v>
      </c>
      <c r="J14" s="1">
        <v>49.6</v>
      </c>
      <c r="K14" s="1">
        <v>148.66999999999999</v>
      </c>
      <c r="L14" s="1">
        <v>0.55000000000000004</v>
      </c>
      <c r="M14" s="1">
        <v>3.8</v>
      </c>
      <c r="N14" s="1">
        <v>4</v>
      </c>
      <c r="O14" s="1">
        <v>0</v>
      </c>
      <c r="P14"/>
      <c r="Q14"/>
      <c r="S14" s="8">
        <v>3.75</v>
      </c>
    </row>
    <row r="15" spans="1:19" x14ac:dyDescent="0.25">
      <c r="A15" t="s">
        <v>443</v>
      </c>
      <c r="B15" t="s">
        <v>48</v>
      </c>
      <c r="C15" s="7">
        <f>(G15*Scoring!E$3)+(H15*Scoring!C$4)+(I15*Scoring!C$6)+(K15*Scoring!E$7)+(L15*Scoring!C$9)+(M15*Scoring!C$10)+(N15*Scoring!C23)+(O15*Scoring!C33)</f>
        <v>362.41340000000002</v>
      </c>
      <c r="D15" s="5">
        <f>SUMIF(Bye!A:A, B15, Bye!B:B)</f>
        <v>9</v>
      </c>
      <c r="E15" s="1">
        <v>239.05</v>
      </c>
      <c r="F15" s="1">
        <v>291.39999999999998</v>
      </c>
      <c r="G15" s="1">
        <v>3552.91</v>
      </c>
      <c r="H15" s="1">
        <v>20.23</v>
      </c>
      <c r="I15" s="1">
        <v>11.2</v>
      </c>
      <c r="J15" s="1">
        <v>116.8</v>
      </c>
      <c r="K15" s="1">
        <v>707.37</v>
      </c>
      <c r="L15" s="1">
        <v>6.68</v>
      </c>
      <c r="M15" s="1">
        <v>3.2</v>
      </c>
      <c r="N15" s="1">
        <v>2.5</v>
      </c>
      <c r="O15" s="1">
        <v>1</v>
      </c>
      <c r="P15"/>
      <c r="Q15"/>
      <c r="S15" s="9">
        <v>3.75</v>
      </c>
    </row>
    <row r="16" spans="1:19" x14ac:dyDescent="0.25">
      <c r="A16" t="s">
        <v>36</v>
      </c>
      <c r="B16" t="s">
        <v>35</v>
      </c>
      <c r="C16" s="7">
        <f>(G16*Scoring!E$3)+(H16*Scoring!C$4)+(I16*Scoring!C$6)+(K16*Scoring!E$7)+(L16*Scoring!C$9)+(M16*Scoring!C$10)+(N16*Scoring!C8)+(O16*Scoring!C18)</f>
        <v>358.47519999999997</v>
      </c>
      <c r="D16" s="5">
        <f>SUMIF(Bye!A:A, B16, Bye!B:B)</f>
        <v>8</v>
      </c>
      <c r="E16" s="1">
        <v>255</v>
      </c>
      <c r="F16" s="1">
        <v>359.2</v>
      </c>
      <c r="G16" s="1">
        <v>4219.78</v>
      </c>
      <c r="H16" s="1">
        <v>30.59</v>
      </c>
      <c r="I16" s="1">
        <v>11.4</v>
      </c>
      <c r="J16" s="1">
        <v>31.1</v>
      </c>
      <c r="K16" s="1">
        <v>42.44</v>
      </c>
      <c r="L16" s="1">
        <v>0.15</v>
      </c>
      <c r="M16" s="1">
        <v>2.6</v>
      </c>
      <c r="N16" s="1">
        <v>5</v>
      </c>
      <c r="O16" s="1">
        <v>0</v>
      </c>
      <c r="P16"/>
      <c r="Q16"/>
      <c r="S16" s="8">
        <v>3.75</v>
      </c>
    </row>
    <row r="17" spans="1:19" x14ac:dyDescent="0.25">
      <c r="A17" t="s">
        <v>15</v>
      </c>
      <c r="B17" t="s">
        <v>16</v>
      </c>
      <c r="C17" s="7">
        <f>(G17*Scoring!E$3)+(H17*Scoring!C$4)+(I17*Scoring!C$6)+(K17*Scoring!E$7)+(L17*Scoring!C$9)+(M17*Scoring!C$10)+(N17*Scoring!C15)+(O17*Scoring!C25)</f>
        <v>349.52000000000004</v>
      </c>
      <c r="D17" s="5">
        <f>SUMIF(Bye!A:A, B17, Bye!B:B)</f>
        <v>10</v>
      </c>
      <c r="E17" s="1">
        <v>292.64999999999998</v>
      </c>
      <c r="F17" s="1">
        <v>387.5</v>
      </c>
      <c r="G17" s="1">
        <v>4094.6</v>
      </c>
      <c r="H17" s="1">
        <v>27.23</v>
      </c>
      <c r="I17" s="1">
        <v>12.2</v>
      </c>
      <c r="J17" s="1">
        <v>43.1</v>
      </c>
      <c r="K17" s="1">
        <v>146.56</v>
      </c>
      <c r="L17" s="1">
        <v>1.55</v>
      </c>
      <c r="M17" s="1">
        <v>2.9</v>
      </c>
      <c r="N17" s="1">
        <v>4.5</v>
      </c>
      <c r="O17" s="1">
        <v>0</v>
      </c>
      <c r="P17"/>
      <c r="Q17"/>
      <c r="S17" s="9">
        <v>3.5</v>
      </c>
    </row>
    <row r="18" spans="1:19" x14ac:dyDescent="0.25">
      <c r="A18" t="s">
        <v>374</v>
      </c>
      <c r="B18" t="s">
        <v>57</v>
      </c>
      <c r="C18" s="7">
        <f>(G18*Scoring!E$3)+(H18*Scoring!C$4)+(I18*Scoring!C$6)+(K18*Scoring!E$7)+(L18*Scoring!C$9)+(M18*Scoring!C$10)+(N18*Scoring!C21)+(O18*Scoring!C31)</f>
        <v>343.30240000000009</v>
      </c>
      <c r="D18" s="5">
        <f>SUMIF(Bye!A:A, B18, Bye!B:B)</f>
        <v>5</v>
      </c>
      <c r="E18" s="1">
        <v>263.8</v>
      </c>
      <c r="F18" s="1">
        <v>340.2</v>
      </c>
      <c r="G18" s="1">
        <v>3820.71</v>
      </c>
      <c r="H18" s="1">
        <v>25.39</v>
      </c>
      <c r="I18" s="1">
        <v>9.9</v>
      </c>
      <c r="J18" s="1">
        <v>76.7</v>
      </c>
      <c r="K18" s="1">
        <v>446.14</v>
      </c>
      <c r="L18" s="1">
        <v>1.32</v>
      </c>
      <c r="M18" s="1">
        <v>4.5</v>
      </c>
      <c r="N18" s="1">
        <v>3.5</v>
      </c>
      <c r="O18" s="1">
        <v>0</v>
      </c>
      <c r="P18"/>
      <c r="Q18"/>
      <c r="S18" s="8">
        <v>3.5</v>
      </c>
    </row>
    <row r="19" spans="1:19" x14ac:dyDescent="0.25">
      <c r="A19" t="s">
        <v>377</v>
      </c>
      <c r="B19" t="s">
        <v>25</v>
      </c>
      <c r="C19" s="7">
        <f>(G19*Scoring!E$3)+(H19*Scoring!C$4)+(I19*Scoring!C$6)+(K19*Scoring!E$7)+(L19*Scoring!C$9)+(M19*Scoring!C$10)+(N19*Scoring!C7)+(O19*Scoring!C17)</f>
        <v>340.93200000000002</v>
      </c>
      <c r="D19" s="5">
        <f>SUMIF(Bye!A:A, B19, Bye!B:B)</f>
        <v>5</v>
      </c>
      <c r="E19" s="1">
        <v>254.1</v>
      </c>
      <c r="F19" s="1">
        <v>329.3</v>
      </c>
      <c r="G19" s="1">
        <v>4040.5</v>
      </c>
      <c r="H19" s="1">
        <v>22.85</v>
      </c>
      <c r="I19" s="1">
        <v>14</v>
      </c>
      <c r="J19" s="1">
        <v>47.5</v>
      </c>
      <c r="K19" s="1">
        <v>127.12</v>
      </c>
      <c r="L19" s="1">
        <v>1.1000000000000001</v>
      </c>
      <c r="M19" s="1">
        <v>3.1</v>
      </c>
      <c r="N19" s="1">
        <v>4</v>
      </c>
      <c r="O19" s="1">
        <v>0</v>
      </c>
      <c r="P19"/>
      <c r="Q19"/>
      <c r="S19" s="9">
        <v>3.5</v>
      </c>
    </row>
    <row r="20" spans="1:19" x14ac:dyDescent="0.25">
      <c r="A20" t="s">
        <v>34</v>
      </c>
      <c r="B20" t="s">
        <v>37</v>
      </c>
      <c r="C20" s="7">
        <f>(G20*Scoring!E$3)+(H20*Scoring!C$4)+(I20*Scoring!C$6)+(K20*Scoring!E$7)+(L20*Scoring!C$9)+(M20*Scoring!C$10)+(N20*Scoring!C5)+(O20*Scoring!C15)</f>
        <v>335.84879999999998</v>
      </c>
      <c r="D20" s="5">
        <f>SUMIF(Bye!A:A, B20, Bye!B:B)</f>
        <v>8</v>
      </c>
      <c r="E20" s="1">
        <v>270.95</v>
      </c>
      <c r="F20" s="1">
        <v>356.7</v>
      </c>
      <c r="G20" s="1">
        <v>4119.87</v>
      </c>
      <c r="H20" s="1">
        <v>27.21</v>
      </c>
      <c r="I20" s="1">
        <v>9.5</v>
      </c>
      <c r="J20" s="1">
        <v>29.5</v>
      </c>
      <c r="K20" s="1">
        <v>56.94</v>
      </c>
      <c r="L20" s="1">
        <v>0.2</v>
      </c>
      <c r="M20" s="1">
        <v>3.1</v>
      </c>
      <c r="N20" s="1">
        <v>4.5</v>
      </c>
      <c r="O20" s="1">
        <v>0</v>
      </c>
      <c r="P20"/>
      <c r="Q20"/>
      <c r="S20" s="8">
        <v>3.5</v>
      </c>
    </row>
    <row r="21" spans="1:19" x14ac:dyDescent="0.25">
      <c r="A21" t="s">
        <v>217</v>
      </c>
      <c r="B21" t="s">
        <v>28</v>
      </c>
      <c r="C21" s="7">
        <f>(G21*Scoring!E$3)+(H21*Scoring!C$4)+(I21*Scoring!C$6)+(K21*Scoring!E$7)+(L21*Scoring!C$9)+(M21*Scoring!C$10)+(N21*Scoring!C10)+(O21*Scoring!C20)</f>
        <v>335.69440000000003</v>
      </c>
      <c r="D21" s="5">
        <f>SUMIF(Bye!A:A, B21, Bye!B:B)</f>
        <v>5</v>
      </c>
      <c r="E21" s="1">
        <v>239.65</v>
      </c>
      <c r="F21" s="1">
        <v>311.89999999999998</v>
      </c>
      <c r="G21" s="1">
        <v>3970.81</v>
      </c>
      <c r="H21" s="1">
        <v>29.14</v>
      </c>
      <c r="I21" s="1">
        <v>11.5</v>
      </c>
      <c r="J21" s="1">
        <v>36.4</v>
      </c>
      <c r="K21" s="1">
        <v>127.12</v>
      </c>
      <c r="L21" s="1">
        <v>1.1100000000000001</v>
      </c>
      <c r="M21" s="1">
        <v>2.1</v>
      </c>
      <c r="N21" s="1">
        <v>3.75</v>
      </c>
      <c r="O21" s="1">
        <v>0</v>
      </c>
      <c r="P21"/>
      <c r="Q21"/>
      <c r="S21" s="9">
        <v>3.25</v>
      </c>
    </row>
    <row r="22" spans="1:19" x14ac:dyDescent="0.25">
      <c r="A22" t="s">
        <v>54</v>
      </c>
      <c r="B22" t="s">
        <v>55</v>
      </c>
      <c r="C22" s="7">
        <f>(G22*Scoring!E$3)+(H22*Scoring!C$4)+(I22*Scoring!C$6)+(K22*Scoring!E$7)+(L22*Scoring!C$9)+(M22*Scoring!C$10)+(N22*Scoring!C26)+(O22*Scoring!C36)</f>
        <v>331.48799999999994</v>
      </c>
      <c r="D22" s="5">
        <f>SUMIF(Bye!A:A, B22, Bye!B:B)</f>
        <v>12</v>
      </c>
      <c r="E22" s="1">
        <v>253.4</v>
      </c>
      <c r="F22" s="1">
        <v>335.1</v>
      </c>
      <c r="G22" s="1">
        <v>3776.55</v>
      </c>
      <c r="H22" s="1">
        <v>26.5</v>
      </c>
      <c r="I22" s="1">
        <v>8.6</v>
      </c>
      <c r="J22" s="1">
        <v>60.1</v>
      </c>
      <c r="K22" s="1">
        <v>223.66</v>
      </c>
      <c r="L22" s="1">
        <v>1.71</v>
      </c>
      <c r="M22" s="1">
        <v>2.6</v>
      </c>
      <c r="N22" s="1">
        <v>3.25</v>
      </c>
      <c r="O22" s="1">
        <v>0</v>
      </c>
      <c r="P22"/>
      <c r="Q22"/>
      <c r="S22" s="8">
        <v>3.25</v>
      </c>
    </row>
    <row r="23" spans="1:19" x14ac:dyDescent="0.25">
      <c r="A23" t="s">
        <v>47</v>
      </c>
      <c r="B23" t="s">
        <v>19</v>
      </c>
      <c r="C23" s="7">
        <f>(G23*Scoring!E$3)+(H23*Scoring!C$4)+(I23*Scoring!C$6)+(K23*Scoring!E$7)+(L23*Scoring!C$9)+(M23*Scoring!C$10)+(N23*Scoring!C25)+(O23*Scoring!C35)</f>
        <v>329.80519999999996</v>
      </c>
      <c r="D23" s="5">
        <f>SUMIF(Bye!A:A, B23, Bye!B:B)</f>
        <v>8</v>
      </c>
      <c r="E23" s="1">
        <v>263.85000000000002</v>
      </c>
      <c r="F23" s="1">
        <v>355.5</v>
      </c>
      <c r="G23" s="1">
        <v>4015.98</v>
      </c>
      <c r="H23" s="1">
        <v>25.7</v>
      </c>
      <c r="I23" s="1">
        <v>15.2</v>
      </c>
      <c r="J23" s="1">
        <v>54</v>
      </c>
      <c r="K23" s="1">
        <v>190.66</v>
      </c>
      <c r="L23" s="1">
        <v>1.2</v>
      </c>
      <c r="M23" s="1">
        <v>4.0999999999999996</v>
      </c>
      <c r="N23" s="1">
        <v>4</v>
      </c>
      <c r="O23" s="1">
        <v>0</v>
      </c>
      <c r="P23"/>
      <c r="Q23"/>
      <c r="S23" s="9">
        <v>3.25</v>
      </c>
    </row>
    <row r="24" spans="1:19" x14ac:dyDescent="0.25">
      <c r="A24" t="s">
        <v>445</v>
      </c>
      <c r="B24" t="s">
        <v>41</v>
      </c>
      <c r="C24" s="7">
        <f>(G24*Scoring!E$3)+(H24*Scoring!C$4)+(I24*Scoring!C$6)+(K24*Scoring!E$7)+(L24*Scoring!C$9)+(M24*Scoring!C$10)+(N24*Scoring!C22)+(O24*Scoring!C32)</f>
        <v>324.76800000000003</v>
      </c>
      <c r="D24" s="5">
        <f>SUMIF(Bye!A:A, B24, Bye!B:B)</f>
        <v>6</v>
      </c>
      <c r="E24" s="1">
        <v>258.39999999999998</v>
      </c>
      <c r="F24" s="1">
        <v>339.7</v>
      </c>
      <c r="G24" s="1">
        <v>3834.9</v>
      </c>
      <c r="H24" s="1">
        <v>27</v>
      </c>
      <c r="I24" s="1">
        <v>15.4</v>
      </c>
      <c r="J24" s="1">
        <v>53.4</v>
      </c>
      <c r="K24" s="1">
        <v>189.32</v>
      </c>
      <c r="L24" s="1">
        <v>1.64</v>
      </c>
      <c r="M24" s="1">
        <v>4</v>
      </c>
      <c r="N24" s="1">
        <v>3.5</v>
      </c>
      <c r="O24" s="1">
        <v>0</v>
      </c>
      <c r="P24"/>
      <c r="Q24"/>
      <c r="S24" s="8">
        <v>3</v>
      </c>
    </row>
    <row r="25" spans="1:19" x14ac:dyDescent="0.25">
      <c r="A25" t="s">
        <v>216</v>
      </c>
      <c r="B25" t="s">
        <v>50</v>
      </c>
      <c r="C25" s="7">
        <f>(G25*Scoring!E$3)+(H25*Scoring!C$4)+(I25*Scoring!C$6)+(K25*Scoring!E$7)+(L25*Scoring!C$9)+(M25*Scoring!C$10)+(N25*Scoring!C6)+(O25*Scoring!C16)</f>
        <v>305.66699999999997</v>
      </c>
      <c r="D25" s="5">
        <f>SUMIF(Bye!A:A, B25, Bye!B:B)</f>
        <v>8</v>
      </c>
      <c r="E25" s="1">
        <v>279.85000000000002</v>
      </c>
      <c r="F25" s="1">
        <v>374.7</v>
      </c>
      <c r="G25" s="1">
        <v>4015.45</v>
      </c>
      <c r="H25" s="1">
        <v>23.65</v>
      </c>
      <c r="I25" s="1">
        <v>11.9</v>
      </c>
      <c r="J25" s="1">
        <v>53.5</v>
      </c>
      <c r="K25" s="1">
        <v>157.99</v>
      </c>
      <c r="L25" s="1">
        <v>0.9</v>
      </c>
      <c r="M25" s="1">
        <v>2.4</v>
      </c>
      <c r="N25" s="1">
        <v>3.75</v>
      </c>
      <c r="O25" s="1">
        <v>0</v>
      </c>
      <c r="P25"/>
      <c r="Q25"/>
      <c r="S25" s="9">
        <v>2.5</v>
      </c>
    </row>
    <row r="26" spans="1:19" x14ac:dyDescent="0.25">
      <c r="A26" t="s">
        <v>328</v>
      </c>
      <c r="B26" t="s">
        <v>49</v>
      </c>
      <c r="C26" s="7">
        <f>(G26*Scoring!E$3)+(H26*Scoring!C$4)+(I26*Scoring!C$6)+(K26*Scoring!E$7)+(L26*Scoring!C$9)+(M26*Scoring!C$10)+(N26*Scoring!C39)+(O26*Scoring!C49)</f>
        <v>300.9914</v>
      </c>
      <c r="D26" s="5">
        <f>SUMIF(Bye!A:A, B26, Bye!B:B)</f>
        <v>14</v>
      </c>
      <c r="E26" s="1">
        <v>258.64999999999998</v>
      </c>
      <c r="F26" s="1">
        <v>330.4</v>
      </c>
      <c r="G26" s="1">
        <v>3406.56</v>
      </c>
      <c r="H26" s="1">
        <v>21.83</v>
      </c>
      <c r="I26" s="1">
        <v>13.1</v>
      </c>
      <c r="J26" s="1">
        <v>47.2</v>
      </c>
      <c r="K26" s="1">
        <v>286.29000000000002</v>
      </c>
      <c r="L26" s="1">
        <v>3.52</v>
      </c>
      <c r="M26" s="1">
        <v>2.9</v>
      </c>
      <c r="N26" s="1">
        <v>2</v>
      </c>
      <c r="O26" s="1">
        <v>0</v>
      </c>
      <c r="P26"/>
      <c r="Q26"/>
      <c r="S26" s="8">
        <v>2.5</v>
      </c>
    </row>
    <row r="27" spans="1:19" x14ac:dyDescent="0.25">
      <c r="A27" t="s">
        <v>444</v>
      </c>
      <c r="B27" t="s">
        <v>38</v>
      </c>
      <c r="C27" s="7">
        <f>(G27*Scoring!E$3)+(H27*Scoring!C$4)+(I27*Scoring!C$6)+(K27*Scoring!E$7)+(L27*Scoring!C$9)+(M27*Scoring!C$10)+(N27*Scoring!C20)+(O27*Scoring!C30)</f>
        <v>298.27000000000004</v>
      </c>
      <c r="D27" s="5">
        <f>SUMIF(Bye!A:A, B27, Bye!B:B)</f>
        <v>10</v>
      </c>
      <c r="E27" s="1">
        <v>252.2</v>
      </c>
      <c r="F27" s="1">
        <v>318.60000000000002</v>
      </c>
      <c r="G27" s="1">
        <v>3672.75</v>
      </c>
      <c r="H27" s="1">
        <v>23.08</v>
      </c>
      <c r="I27" s="1">
        <v>14.2</v>
      </c>
      <c r="J27" s="1">
        <v>61.2</v>
      </c>
      <c r="K27" s="1">
        <v>216</v>
      </c>
      <c r="L27" s="1">
        <v>1.98</v>
      </c>
      <c r="M27" s="1">
        <v>3.9</v>
      </c>
      <c r="N27" s="1">
        <v>2.5</v>
      </c>
      <c r="O27" s="1">
        <v>0</v>
      </c>
      <c r="P27"/>
      <c r="Q27"/>
      <c r="S27" s="9">
        <v>2.5</v>
      </c>
    </row>
    <row r="28" spans="1:19" x14ac:dyDescent="0.25">
      <c r="A28" t="s">
        <v>27</v>
      </c>
      <c r="B28" t="s">
        <v>43</v>
      </c>
      <c r="C28" s="7">
        <f>(G28*Scoring!E$3)+(H28*Scoring!C$4)+(I28*Scoring!C$6)+(K28*Scoring!E$7)+(L28*Scoring!C$9)+(M28*Scoring!C$10)+(N28*Scoring!C30)+(O28*Scoring!C40)</f>
        <v>273.7928</v>
      </c>
      <c r="D28" s="5">
        <f>SUMIF(Bye!A:A, B28, Bye!B:B)</f>
        <v>5</v>
      </c>
      <c r="E28" s="1">
        <v>257</v>
      </c>
      <c r="F28" s="1">
        <v>332</v>
      </c>
      <c r="G28" s="1">
        <v>3731.87</v>
      </c>
      <c r="H28" s="1">
        <v>20.96</v>
      </c>
      <c r="I28" s="1">
        <v>9.5</v>
      </c>
      <c r="J28" s="1">
        <v>28.1</v>
      </c>
      <c r="K28" s="1">
        <v>87.98</v>
      </c>
      <c r="L28" s="1">
        <v>0.41</v>
      </c>
      <c r="M28" s="1">
        <v>3</v>
      </c>
      <c r="N28" s="1">
        <v>3.25</v>
      </c>
      <c r="O28" s="1">
        <v>0</v>
      </c>
      <c r="P28"/>
      <c r="Q28"/>
      <c r="S28" s="8">
        <v>2</v>
      </c>
    </row>
    <row r="29" spans="1:19" x14ac:dyDescent="0.25">
      <c r="A29" t="s">
        <v>18</v>
      </c>
      <c r="B29" t="s">
        <v>33</v>
      </c>
      <c r="C29" s="7">
        <f>(G29*Scoring!E$3)+(H29*Scoring!C$4)+(I29*Scoring!C$6)+(K29*Scoring!E$7)+(L29*Scoring!C$9)+(M29*Scoring!C$10)+(N29*Scoring!C24)+(O29*Scoring!C34)</f>
        <v>255.43999999999997</v>
      </c>
      <c r="D29" s="5">
        <f>SUMIF(Bye!A:A, B29, Bye!B:B)</f>
        <v>14</v>
      </c>
      <c r="E29" s="1">
        <v>194.75</v>
      </c>
      <c r="F29" s="1">
        <v>249.2</v>
      </c>
      <c r="G29" s="1">
        <v>3251.55</v>
      </c>
      <c r="H29" s="1">
        <v>18.899999999999999</v>
      </c>
      <c r="I29" s="1">
        <v>7.8</v>
      </c>
      <c r="J29" s="1">
        <v>43.8</v>
      </c>
      <c r="K29" s="1">
        <v>126.18</v>
      </c>
      <c r="L29" s="1">
        <v>1.1599999999999999</v>
      </c>
      <c r="M29" s="1">
        <v>2.8</v>
      </c>
      <c r="N29" s="1">
        <v>1.5</v>
      </c>
      <c r="O29" s="1">
        <v>0</v>
      </c>
      <c r="P29"/>
      <c r="Q29"/>
      <c r="S29" s="9">
        <v>1.5</v>
      </c>
    </row>
    <row r="30" spans="1:19" x14ac:dyDescent="0.25">
      <c r="A30" t="s">
        <v>376</v>
      </c>
      <c r="B30" t="s">
        <v>51</v>
      </c>
      <c r="C30" s="7">
        <f>(G30*Scoring!E$3)+(H30*Scoring!C$4)+(I30*Scoring!C$6)+(K30*Scoring!E$7)+(L30*Scoring!C$9)+(M30*Scoring!C$10)+(N30*Scoring!C12)+(O30*Scoring!C22)</f>
        <v>248.136</v>
      </c>
      <c r="D30" s="5">
        <f>SUMIF(Bye!A:A, B30, Bye!B:B)</f>
        <v>14</v>
      </c>
      <c r="E30" s="1">
        <v>247.7</v>
      </c>
      <c r="F30" s="1">
        <v>331.4</v>
      </c>
      <c r="G30" s="1">
        <v>3602.9</v>
      </c>
      <c r="H30" s="1">
        <v>10.45</v>
      </c>
      <c r="I30" s="1">
        <v>13.1</v>
      </c>
      <c r="J30" s="1">
        <v>75.8</v>
      </c>
      <c r="K30" s="1">
        <v>460.6</v>
      </c>
      <c r="L30" s="1">
        <v>2.21</v>
      </c>
      <c r="M30" s="1">
        <v>4.9000000000000004</v>
      </c>
      <c r="N30" s="1">
        <v>2.5</v>
      </c>
      <c r="O30" s="1">
        <v>0</v>
      </c>
      <c r="P30"/>
      <c r="Q30"/>
      <c r="S30" s="8">
        <v>1.5</v>
      </c>
    </row>
    <row r="31" spans="1:19" x14ac:dyDescent="0.25">
      <c r="A31" t="s">
        <v>446</v>
      </c>
      <c r="B31" t="s">
        <v>26</v>
      </c>
      <c r="C31" s="7">
        <f>(G31*Scoring!E$3)+(H31*Scoring!C$4)+(I31*Scoring!C$6)+(K31*Scoring!E$7)+(L31*Scoring!C$9)+(M31*Scoring!C$10)+(N31*Scoring!C40)+(O31*Scoring!C50)</f>
        <v>245.62360000000004</v>
      </c>
      <c r="D31" s="5">
        <f>SUMIF(Bye!A:A, B31, Bye!B:B)</f>
        <v>11</v>
      </c>
      <c r="E31" s="1">
        <v>182.5</v>
      </c>
      <c r="F31" s="1">
        <v>222.4</v>
      </c>
      <c r="G31" s="1">
        <v>2993.84</v>
      </c>
      <c r="H31" s="1">
        <v>19.100000000000001</v>
      </c>
      <c r="I31" s="1">
        <v>10</v>
      </c>
      <c r="J31" s="1">
        <v>44.6</v>
      </c>
      <c r="K31" s="1">
        <v>148.69999999999999</v>
      </c>
      <c r="L31" s="1">
        <v>1.55</v>
      </c>
      <c r="M31" s="1">
        <v>2.9</v>
      </c>
      <c r="N31" s="1">
        <v>1</v>
      </c>
      <c r="O31" s="1">
        <v>0</v>
      </c>
      <c r="P31"/>
      <c r="Q31"/>
      <c r="S31" s="9">
        <v>1</v>
      </c>
    </row>
    <row r="32" spans="1:19" x14ac:dyDescent="0.25">
      <c r="A32" t="s">
        <v>447</v>
      </c>
      <c r="B32" t="s">
        <v>46</v>
      </c>
      <c r="C32" s="7">
        <f>(G32*Scoring!E$3)+(H32*Scoring!C$4)+(I32*Scoring!C$6)+(K32*Scoring!E$7)+(L32*Scoring!C$9)+(M32*Scoring!C$10)+(N32*Scoring!C38)+(O32*Scoring!C48)</f>
        <v>235.81399999999999</v>
      </c>
      <c r="D32" s="5">
        <f>SUMIF(Bye!A:A, B32, Bye!B:B)</f>
        <v>11</v>
      </c>
      <c r="E32" s="1">
        <v>341.2</v>
      </c>
      <c r="F32" s="1">
        <v>391.8</v>
      </c>
      <c r="G32" s="1">
        <v>2368.6</v>
      </c>
      <c r="H32" s="1">
        <v>13.9</v>
      </c>
      <c r="I32" s="1">
        <v>24.4</v>
      </c>
      <c r="J32" s="1">
        <v>230</v>
      </c>
      <c r="K32" s="1">
        <v>578.70000000000005</v>
      </c>
      <c r="L32" s="1">
        <v>5.3</v>
      </c>
      <c r="M32" s="1">
        <v>7.6</v>
      </c>
      <c r="N32" s="1">
        <v>1</v>
      </c>
      <c r="O32" s="1">
        <v>0</v>
      </c>
      <c r="P32"/>
      <c r="Q32"/>
      <c r="S32" s="8">
        <v>1</v>
      </c>
    </row>
    <row r="33" spans="1:19" x14ac:dyDescent="0.25">
      <c r="A33" t="s">
        <v>32</v>
      </c>
      <c r="B33" t="s">
        <v>46</v>
      </c>
      <c r="C33" s="7">
        <f>(G33*Scoring!E$3)+(H33*Scoring!C$4)+(I33*Scoring!C$6)+(K33*Scoring!E$7)+(L33*Scoring!C$9)+(M33*Scoring!C$10)+(N33*Scoring!C32)+(O33*Scoring!C42)</f>
        <v>205.72199999999995</v>
      </c>
      <c r="D33" s="5">
        <f>SUMIF(Bye!A:A, B33, Bye!B:B)</f>
        <v>11</v>
      </c>
      <c r="E33" s="1">
        <v>74.8</v>
      </c>
      <c r="F33" s="1">
        <v>90.5</v>
      </c>
      <c r="G33" s="1">
        <v>2361.9499999999998</v>
      </c>
      <c r="H33" s="1">
        <v>14.84</v>
      </c>
      <c r="I33" s="1">
        <v>4.3</v>
      </c>
      <c r="J33" s="1">
        <v>42.4</v>
      </c>
      <c r="K33" s="1">
        <v>172.64</v>
      </c>
      <c r="L33" s="1">
        <v>1.59</v>
      </c>
      <c r="M33" s="1">
        <v>1.3</v>
      </c>
      <c r="N33" s="1">
        <v>1</v>
      </c>
      <c r="O33" s="1">
        <v>0</v>
      </c>
      <c r="P33"/>
      <c r="Q33"/>
      <c r="S33" s="9">
        <v>1</v>
      </c>
    </row>
    <row r="34" spans="1:19" x14ac:dyDescent="0.25">
      <c r="A34" t="s">
        <v>442</v>
      </c>
      <c r="B34" t="s">
        <v>31</v>
      </c>
      <c r="C34" s="7">
        <f>(G34*Scoring!E$3)+(H34*Scoring!C$4)+(I34*Scoring!C$6)+(K34*Scoring!E$7)+(L34*Scoring!C$9)+(M34*Scoring!C$10)+(N34*Scoring!C28)+(O34*Scoring!C38)</f>
        <v>187.20500000000001</v>
      </c>
      <c r="D34" s="5">
        <f>SUMIF(Bye!A:A, B34, Bye!B:B)</f>
        <v>9</v>
      </c>
      <c r="E34" s="1">
        <v>46.25</v>
      </c>
      <c r="F34" s="1">
        <v>56</v>
      </c>
      <c r="G34" s="1">
        <v>2316.3000000000002</v>
      </c>
      <c r="H34" s="1">
        <v>15.31</v>
      </c>
      <c r="I34" s="1">
        <v>3.5</v>
      </c>
      <c r="J34" s="1">
        <v>3</v>
      </c>
      <c r="K34" s="1">
        <v>41.73</v>
      </c>
      <c r="L34" s="1">
        <v>0.17</v>
      </c>
      <c r="M34" s="1">
        <v>1</v>
      </c>
      <c r="N34" s="1">
        <v>1</v>
      </c>
      <c r="O34" s="1">
        <v>0</v>
      </c>
      <c r="P34"/>
      <c r="Q34"/>
      <c r="S34" s="8">
        <v>1</v>
      </c>
    </row>
    <row r="35" spans="1:19" x14ac:dyDescent="0.25">
      <c r="A35" t="s">
        <v>448</v>
      </c>
      <c r="B35" t="s">
        <v>31</v>
      </c>
      <c r="C35" s="7">
        <f>(G35*Scoring!E$3)+(H35*Scoring!C$4)+(I35*Scoring!C$6)+(K35*Scoring!E$7)+(L35*Scoring!C$9)+(M35*Scoring!C$10)+(N35*Scoring!C83)+(O35*Scoring!C93)</f>
        <v>86.895999999999987</v>
      </c>
      <c r="D35" s="5">
        <f>SUMIF(Bye!A:A, B35, Bye!B:B)</f>
        <v>9</v>
      </c>
      <c r="E35" s="1">
        <v>217.3</v>
      </c>
      <c r="F35" s="1">
        <v>266.8</v>
      </c>
      <c r="G35" s="1">
        <v>1375.9</v>
      </c>
      <c r="H35" s="1">
        <v>6.3</v>
      </c>
      <c r="I35" s="1">
        <v>12</v>
      </c>
      <c r="J35" s="1">
        <v>32.4</v>
      </c>
      <c r="K35" s="1">
        <v>44.6</v>
      </c>
      <c r="L35" s="1">
        <v>0.6</v>
      </c>
      <c r="M35" s="1">
        <v>2</v>
      </c>
      <c r="N35" s="1">
        <v>0</v>
      </c>
      <c r="O35" s="1">
        <v>0</v>
      </c>
      <c r="P35"/>
      <c r="Q35"/>
    </row>
    <row r="36" spans="1:19" x14ac:dyDescent="0.25">
      <c r="A36" t="s">
        <v>449</v>
      </c>
      <c r="B36" t="s">
        <v>26</v>
      </c>
      <c r="C36" s="7">
        <f>(G36*Scoring!E$3)+(H36*Scoring!C$4)+(I36*Scoring!C$6)+(K36*Scoring!E$7)+(L36*Scoring!C$9)+(M36*Scoring!C$10)+(N36*Scoring!C41)+(O36*Scoring!C51)</f>
        <v>81.263999999999996</v>
      </c>
      <c r="D36" s="5">
        <f>SUMIF(Bye!A:A, B36, Bye!B:B)</f>
        <v>11</v>
      </c>
      <c r="E36" s="1">
        <v>169</v>
      </c>
      <c r="F36" s="1">
        <v>208.6</v>
      </c>
      <c r="G36" s="1">
        <v>1150.5999999999999</v>
      </c>
      <c r="H36" s="1">
        <v>5.8</v>
      </c>
      <c r="I36" s="1">
        <v>8.8000000000000007</v>
      </c>
      <c r="J36" s="1">
        <v>39.4</v>
      </c>
      <c r="K36" s="1">
        <v>118.4</v>
      </c>
      <c r="L36" s="1">
        <v>0.2</v>
      </c>
      <c r="M36" s="1">
        <v>3.8</v>
      </c>
      <c r="N36" s="1">
        <v>0</v>
      </c>
      <c r="O36" s="1">
        <v>0</v>
      </c>
      <c r="P36"/>
      <c r="Q36"/>
    </row>
    <row r="37" spans="1:19" x14ac:dyDescent="0.25">
      <c r="A37" t="s">
        <v>450</v>
      </c>
      <c r="B37" t="s">
        <v>33</v>
      </c>
      <c r="C37" s="7">
        <f>(G37*Scoring!E$3)+(H37*Scoring!C$4)+(I37*Scoring!C$6)+(K37*Scoring!E$7)+(L37*Scoring!C$9)+(M37*Scoring!C$10)+(N37*Scoring!C37)+(O37*Scoring!C47)</f>
        <v>79.38</v>
      </c>
      <c r="D37" s="5">
        <f>SUMIF(Bye!A:A, B37, Bye!B:B)</f>
        <v>14</v>
      </c>
      <c r="E37" s="1">
        <v>155.30000000000001</v>
      </c>
      <c r="F37" s="1">
        <v>194.4</v>
      </c>
      <c r="G37" s="1">
        <v>1038</v>
      </c>
      <c r="H37" s="1">
        <v>5.6</v>
      </c>
      <c r="I37" s="1">
        <v>7.8</v>
      </c>
      <c r="J37" s="1">
        <v>41.4</v>
      </c>
      <c r="K37" s="1">
        <v>94.6</v>
      </c>
      <c r="L37" s="1">
        <v>0.8</v>
      </c>
      <c r="M37" s="1">
        <v>2.2000000000000002</v>
      </c>
      <c r="N37" s="1">
        <v>0</v>
      </c>
      <c r="O37" s="1">
        <v>0</v>
      </c>
      <c r="P37"/>
      <c r="Q37"/>
    </row>
    <row r="38" spans="1:19" x14ac:dyDescent="0.25">
      <c r="A38" t="s">
        <v>451</v>
      </c>
      <c r="B38" t="s">
        <v>31</v>
      </c>
      <c r="C38" s="7">
        <f>(G38*Scoring!E$3)+(H38*Scoring!C$4)+(I38*Scoring!C$6)+(K38*Scoring!E$7)+(L38*Scoring!C$9)+(M38*Scoring!C$10)+(N38*Scoring!C36)+(O38*Scoring!C46)</f>
        <v>71.27000000000001</v>
      </c>
      <c r="D38" s="5">
        <f>SUMIF(Bye!A:A, B38, Bye!B:B)</f>
        <v>9</v>
      </c>
      <c r="E38" s="1">
        <v>163.9</v>
      </c>
      <c r="F38" s="1">
        <v>203.8</v>
      </c>
      <c r="G38" s="1">
        <v>1069</v>
      </c>
      <c r="H38" s="1">
        <v>5.2</v>
      </c>
      <c r="I38" s="1">
        <v>10</v>
      </c>
      <c r="J38" s="1">
        <v>33.6</v>
      </c>
      <c r="K38" s="1">
        <v>71.099999999999994</v>
      </c>
      <c r="L38" s="1">
        <v>0.4</v>
      </c>
      <c r="M38" s="1">
        <v>2.2000000000000002</v>
      </c>
      <c r="N38" s="1">
        <v>0</v>
      </c>
      <c r="O38" s="1">
        <v>0</v>
      </c>
      <c r="P38"/>
      <c r="Q38"/>
    </row>
    <row r="39" spans="1:19" x14ac:dyDescent="0.25">
      <c r="A39" t="s">
        <v>452</v>
      </c>
      <c r="B39" t="s">
        <v>31</v>
      </c>
      <c r="C39" s="7">
        <f>(G39*Scoring!E$3)+(H39*Scoring!C$4)+(I39*Scoring!C$6)+(K39*Scoring!E$7)+(L39*Scoring!C$9)+(M39*Scoring!C$10)+(N39*Scoring!C45)+(O39*Scoring!C55)</f>
        <v>55.551999999999992</v>
      </c>
      <c r="D39" s="5">
        <f>SUMIF(Bye!A:A, B39, Bye!B:B)</f>
        <v>9</v>
      </c>
      <c r="E39" s="1">
        <v>132.4</v>
      </c>
      <c r="F39" s="1">
        <v>161.80000000000001</v>
      </c>
      <c r="G39" s="1">
        <v>835.3</v>
      </c>
      <c r="H39" s="1">
        <v>4</v>
      </c>
      <c r="I39" s="1">
        <v>7.6</v>
      </c>
      <c r="J39" s="1">
        <v>27.6</v>
      </c>
      <c r="K39" s="1">
        <v>59.4</v>
      </c>
      <c r="L39" s="1">
        <v>0.3</v>
      </c>
      <c r="M39" s="1">
        <v>2</v>
      </c>
      <c r="N39" s="1">
        <v>0</v>
      </c>
      <c r="O39" s="1">
        <v>0</v>
      </c>
      <c r="P39"/>
      <c r="Q39"/>
    </row>
    <row r="40" spans="1:19" x14ac:dyDescent="0.25">
      <c r="A40" t="s">
        <v>453</v>
      </c>
      <c r="B40" t="s">
        <v>24</v>
      </c>
      <c r="C40" s="7">
        <f>(G40*Scoring!E$3)+(H40*Scoring!C$4)+(I40*Scoring!C$6)+(K40*Scoring!E$7)+(L40*Scoring!C$9)+(M40*Scoring!C$10)+(N40*Scoring!C42)+(O40*Scoring!C52)</f>
        <v>41.403999999999996</v>
      </c>
      <c r="D40" s="5">
        <f>SUMIF(Bye!A:A, B40, Bye!B:B)</f>
        <v>9</v>
      </c>
      <c r="E40" s="1">
        <v>66.3</v>
      </c>
      <c r="F40" s="1">
        <v>85.2</v>
      </c>
      <c r="G40" s="1">
        <v>443.6</v>
      </c>
      <c r="H40" s="1">
        <v>4.0999999999999996</v>
      </c>
      <c r="I40" s="1">
        <v>3.6</v>
      </c>
      <c r="J40" s="1">
        <v>13</v>
      </c>
      <c r="K40" s="1">
        <v>24.6</v>
      </c>
      <c r="L40" s="1">
        <v>0.2</v>
      </c>
      <c r="M40" s="1">
        <v>1</v>
      </c>
      <c r="N40" s="1">
        <v>0</v>
      </c>
      <c r="O40" s="1">
        <v>0</v>
      </c>
      <c r="P40"/>
      <c r="Q40"/>
    </row>
    <row r="41" spans="1:19" x14ac:dyDescent="0.25">
      <c r="A41" t="s">
        <v>454</v>
      </c>
      <c r="B41" t="s">
        <v>19</v>
      </c>
      <c r="C41" s="7">
        <f>(G41*Scoring!E$3)+(H41*Scoring!C$4)+(I41*Scoring!C$6)+(K41*Scoring!E$7)+(L41*Scoring!C$9)+(M41*Scoring!C$10)+(N41*Scoring!C43)+(O41*Scoring!C53)</f>
        <v>33.773999999999994</v>
      </c>
      <c r="D41" s="5">
        <f>SUMIF(Bye!A:A, B41, Bye!B:B)</f>
        <v>8</v>
      </c>
      <c r="E41" s="1">
        <v>25.7</v>
      </c>
      <c r="F41" s="1">
        <v>34.200000000000003</v>
      </c>
      <c r="G41" s="1">
        <v>184.1</v>
      </c>
      <c r="H41" s="1">
        <v>1.2</v>
      </c>
      <c r="I41" s="1">
        <v>1.8</v>
      </c>
      <c r="J41" s="1">
        <v>58.8</v>
      </c>
      <c r="K41" s="1">
        <v>146.1</v>
      </c>
      <c r="L41" s="1">
        <v>1.1000000000000001</v>
      </c>
      <c r="M41" s="1">
        <v>0.2</v>
      </c>
      <c r="N41" s="1">
        <v>0</v>
      </c>
      <c r="O41" s="1">
        <v>0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95EED-DCAF-4DED-BD72-601A7623DBC6}">
  <dimension ref="A1:P120"/>
  <sheetViews>
    <sheetView topLeftCell="A85" workbookViewId="0">
      <selection activeCell="K2" sqref="K2:K120"/>
    </sheetView>
  </sheetViews>
  <sheetFormatPr defaultRowHeight="15" x14ac:dyDescent="0.25"/>
  <cols>
    <col min="1" max="1" width="21.42578125" bestFit="1" customWidth="1"/>
    <col min="3" max="3" width="12.28515625" style="2" customWidth="1"/>
    <col min="4" max="4" width="6.5703125" style="5" bestFit="1" customWidth="1"/>
    <col min="5" max="6" width="9.140625" style="1"/>
    <col min="9" max="9" width="9.140625" style="1"/>
    <col min="11" max="11" width="25.140625" style="1" bestFit="1" customWidth="1"/>
    <col min="12" max="12" width="26.7109375" style="1" bestFit="1" customWidth="1"/>
    <col min="14" max="16" width="9.140625" style="1"/>
  </cols>
  <sheetData>
    <row r="1" spans="1:16" x14ac:dyDescent="0.25">
      <c r="A1" t="s">
        <v>0</v>
      </c>
      <c r="B1" t="s">
        <v>1</v>
      </c>
      <c r="C1" s="2" t="s">
        <v>148</v>
      </c>
      <c r="D1" s="5" t="s">
        <v>208</v>
      </c>
      <c r="E1" s="1" t="s">
        <v>4</v>
      </c>
      <c r="F1" s="1" t="s">
        <v>5</v>
      </c>
      <c r="G1" s="1" t="s">
        <v>59</v>
      </c>
      <c r="H1" s="1" t="s">
        <v>149</v>
      </c>
      <c r="I1" s="1" t="s">
        <v>150</v>
      </c>
      <c r="J1" s="1" t="s">
        <v>10</v>
      </c>
      <c r="K1" s="1" t="s">
        <v>432</v>
      </c>
      <c r="L1" s="1" t="s">
        <v>433</v>
      </c>
      <c r="N1"/>
      <c r="O1"/>
      <c r="P1"/>
    </row>
    <row r="2" spans="1:16" x14ac:dyDescent="0.25">
      <c r="A2" t="s">
        <v>62</v>
      </c>
      <c r="B2" t="s">
        <v>29</v>
      </c>
      <c r="C2" s="7">
        <f>(E2*Scoring!E$13)+(F2*Scoring!C$14)+(G2*Scoring!C$16)+(H2*Scoring!E$17)+(I2*Scoring!C$18)+(J2*Scoring!C$20)+(K2*Scoring!C54)+(L2*Scoring!C58)</f>
        <v>324.47800000000001</v>
      </c>
      <c r="D2" s="5">
        <f>SUMIF(Bye!A:A, B2, Bye!B:B)</f>
        <v>9</v>
      </c>
      <c r="E2" s="1">
        <v>1738.18</v>
      </c>
      <c r="F2" s="1">
        <v>11.42</v>
      </c>
      <c r="G2" s="1">
        <v>38.22</v>
      </c>
      <c r="H2" s="1">
        <v>314.8</v>
      </c>
      <c r="I2" s="1">
        <v>2.2400000000000002</v>
      </c>
      <c r="J2" s="1">
        <v>1</v>
      </c>
      <c r="K2" s="1">
        <v>8.5</v>
      </c>
      <c r="L2" s="1">
        <v>0</v>
      </c>
      <c r="N2"/>
      <c r="O2"/>
      <c r="P2"/>
    </row>
    <row r="3" spans="1:16" x14ac:dyDescent="0.25">
      <c r="A3" t="s">
        <v>331</v>
      </c>
      <c r="B3" t="s">
        <v>25</v>
      </c>
      <c r="C3" s="7">
        <f>(E3*Scoring!E$13)+(F3*Scoring!C$14)+(G3*Scoring!C$16)+(H3*Scoring!E$17)+(I3*Scoring!C$18)+(J3*Scoring!C$20)+(K3*Scoring!C78)+(L3*Scoring!C82)</f>
        <v>321.24099999999999</v>
      </c>
      <c r="D3" s="5">
        <f>SUMIF(Bye!A:A, B3, Bye!B:B)</f>
        <v>5</v>
      </c>
      <c r="E3" s="1">
        <v>1289.5899999999999</v>
      </c>
      <c r="F3" s="1">
        <v>11.79</v>
      </c>
      <c r="G3" s="1">
        <v>55.79</v>
      </c>
      <c r="H3" s="1">
        <v>534.32000000000005</v>
      </c>
      <c r="I3" s="1">
        <v>2.2200000000000002</v>
      </c>
      <c r="J3" s="1">
        <v>1</v>
      </c>
      <c r="K3" s="1">
        <v>5.5</v>
      </c>
      <c r="L3" s="1">
        <v>1.5</v>
      </c>
      <c r="N3"/>
      <c r="O3"/>
      <c r="P3"/>
    </row>
    <row r="4" spans="1:16" x14ac:dyDescent="0.25">
      <c r="A4" t="s">
        <v>60</v>
      </c>
      <c r="B4" t="s">
        <v>44</v>
      </c>
      <c r="C4" s="7">
        <f>(E4*Scoring!E$13)+(F4*Scoring!C$14)+(G4*Scoring!C$16)+(H4*Scoring!E$17)+(I4*Scoring!C$18)+(J4*Scoring!C$20)+(K4*Scoring!C32)+(L4*Scoring!C36)</f>
        <v>300.94800000000004</v>
      </c>
      <c r="D4" s="5">
        <f>SUMIF(Bye!A:A, B4, Bye!B:B)</f>
        <v>14</v>
      </c>
      <c r="E4" s="1">
        <v>1104.08</v>
      </c>
      <c r="F4" s="1">
        <v>10.01</v>
      </c>
      <c r="G4" s="1">
        <v>51.41</v>
      </c>
      <c r="H4" s="1">
        <v>548.70000000000005</v>
      </c>
      <c r="I4" s="1">
        <v>3.8</v>
      </c>
      <c r="J4" s="1">
        <v>1.6</v>
      </c>
      <c r="K4" s="1">
        <v>3</v>
      </c>
      <c r="L4" s="1">
        <v>2</v>
      </c>
      <c r="N4"/>
      <c r="O4"/>
      <c r="P4"/>
    </row>
    <row r="5" spans="1:16" x14ac:dyDescent="0.25">
      <c r="A5" t="s">
        <v>334</v>
      </c>
      <c r="B5" t="s">
        <v>35</v>
      </c>
      <c r="C5" s="7">
        <f>(E5*Scoring!E$13)+(F5*Scoring!C$14)+(G5*Scoring!C$16)+(H5*Scoring!E$17)+(I5*Scoring!C$18)+(J5*Scoring!C$20)+(K5*Scoring!C36)+(L5*Scoring!C40)</f>
        <v>300.51900000000006</v>
      </c>
      <c r="D5" s="5">
        <f>SUMIF(Bye!A:A, B5, Bye!B:B)</f>
        <v>8</v>
      </c>
      <c r="E5" s="1">
        <v>1217.1500000000001</v>
      </c>
      <c r="F5" s="1">
        <v>12.16</v>
      </c>
      <c r="G5" s="1">
        <v>44.65</v>
      </c>
      <c r="H5" s="1">
        <v>434.94</v>
      </c>
      <c r="I5" s="1">
        <v>3.1</v>
      </c>
      <c r="J5" s="1">
        <v>0.9</v>
      </c>
      <c r="K5" s="1">
        <v>5</v>
      </c>
      <c r="L5" s="1">
        <v>1</v>
      </c>
      <c r="N5"/>
      <c r="O5"/>
      <c r="P5"/>
    </row>
    <row r="6" spans="1:16" x14ac:dyDescent="0.25">
      <c r="A6" t="s">
        <v>63</v>
      </c>
      <c r="B6" t="s">
        <v>26</v>
      </c>
      <c r="C6" s="7">
        <f>(E6*Scoring!E$13)+(F6*Scoring!C$14)+(G6*Scoring!C$16)+(H6*Scoring!E$17)+(I6*Scoring!C$18)+(J6*Scoring!C$20)+(K6*Scoring!C39)+(L6*Scoring!C43)</f>
        <v>291.69900000000007</v>
      </c>
      <c r="D6" s="5">
        <f>SUMIF(Bye!A:A, B6, Bye!B:B)</f>
        <v>11</v>
      </c>
      <c r="E6" s="1">
        <v>1065.74</v>
      </c>
      <c r="F6" s="1">
        <v>8.41</v>
      </c>
      <c r="G6" s="1">
        <v>68.48</v>
      </c>
      <c r="H6" s="1">
        <v>505.85</v>
      </c>
      <c r="I6" s="1">
        <v>2.75</v>
      </c>
      <c r="J6" s="1">
        <v>0.9</v>
      </c>
      <c r="K6" s="1">
        <v>2.7</v>
      </c>
      <c r="L6" s="1">
        <v>1.25</v>
      </c>
      <c r="N6"/>
      <c r="O6"/>
      <c r="P6"/>
    </row>
    <row r="7" spans="1:16" x14ac:dyDescent="0.25">
      <c r="A7" t="s">
        <v>61</v>
      </c>
      <c r="B7" t="s">
        <v>12</v>
      </c>
      <c r="C7" s="7">
        <f>(E7*Scoring!E$13)+(F7*Scoring!C$14)+(G7*Scoring!C$16)+(H7*Scoring!E$17)+(I7*Scoring!C$18)+(J7*Scoring!C$20)+(K7*Scoring!C64)+(L7*Scoring!C68)</f>
        <v>287.26700000000005</v>
      </c>
      <c r="D7" s="5">
        <f>SUMIF(Bye!A:A, B7, Bye!B:B)</f>
        <v>7</v>
      </c>
      <c r="E7" s="1">
        <v>1601.94</v>
      </c>
      <c r="F7" s="1">
        <v>13.89</v>
      </c>
      <c r="G7" s="1">
        <v>17.64</v>
      </c>
      <c r="H7" s="1">
        <v>175.93</v>
      </c>
      <c r="I7" s="1">
        <v>1.6</v>
      </c>
      <c r="J7" s="1">
        <v>1.1000000000000001</v>
      </c>
      <c r="K7" s="1">
        <v>8</v>
      </c>
      <c r="L7" s="1">
        <v>0</v>
      </c>
      <c r="N7"/>
      <c r="O7"/>
      <c r="P7"/>
    </row>
    <row r="8" spans="1:16" x14ac:dyDescent="0.25">
      <c r="A8" t="s">
        <v>378</v>
      </c>
      <c r="B8" t="s">
        <v>53</v>
      </c>
      <c r="C8" s="7">
        <f>(E8*Scoring!E$13)+(F8*Scoring!C$14)+(G8*Scoring!C$16)+(H8*Scoring!E$17)+(I8*Scoring!C$18)+(J8*Scoring!C$20)+(K8*Scoring!C72)+(L8*Scoring!C76)</f>
        <v>287.09400000000005</v>
      </c>
      <c r="D8" s="5">
        <f>SUMIF(Bye!A:A, B8, Bye!B:B)</f>
        <v>12</v>
      </c>
      <c r="E8" s="1">
        <v>849.08</v>
      </c>
      <c r="F8" s="1">
        <v>6.52</v>
      </c>
      <c r="G8" s="1">
        <v>67.22</v>
      </c>
      <c r="H8" s="1">
        <v>591.26</v>
      </c>
      <c r="I8" s="1">
        <v>6.27</v>
      </c>
      <c r="J8" s="1">
        <v>0.9</v>
      </c>
      <c r="K8" s="1">
        <v>1.2</v>
      </c>
      <c r="L8" s="1">
        <v>1.5</v>
      </c>
      <c r="N8"/>
      <c r="O8"/>
      <c r="P8"/>
    </row>
    <row r="9" spans="1:16" x14ac:dyDescent="0.25">
      <c r="A9" t="s">
        <v>455</v>
      </c>
      <c r="B9" t="s">
        <v>50</v>
      </c>
      <c r="C9" s="7">
        <f>(E9*Scoring!E$13)+(F9*Scoring!C$14)+(G9*Scoring!C$16)+(H9*Scoring!E$17)+(I9*Scoring!C$18)+(J9*Scoring!C$20)+(K9*Scoring!C98)+(L9*Scoring!C102)</f>
        <v>276.99200000000002</v>
      </c>
      <c r="D9" s="5">
        <f>SUMIF(Bye!A:A, B9, Bye!B:B)</f>
        <v>8</v>
      </c>
      <c r="E9" s="1">
        <v>1209.4100000000001</v>
      </c>
      <c r="F9" s="1">
        <v>8.5</v>
      </c>
      <c r="G9" s="1">
        <v>52.87</v>
      </c>
      <c r="H9" s="1">
        <v>399.01</v>
      </c>
      <c r="I9" s="1">
        <v>2.48</v>
      </c>
      <c r="J9" s="1">
        <v>2.6</v>
      </c>
      <c r="K9" s="1">
        <v>4.5</v>
      </c>
      <c r="L9" s="1">
        <v>0.75</v>
      </c>
      <c r="N9"/>
      <c r="O9"/>
      <c r="P9"/>
    </row>
    <row r="10" spans="1:16" x14ac:dyDescent="0.25">
      <c r="A10" t="s">
        <v>67</v>
      </c>
      <c r="B10" t="s">
        <v>28</v>
      </c>
      <c r="C10" s="7">
        <f>(E10*Scoring!E$13)+(F10*Scoring!C$14)+(G10*Scoring!C$16)+(H10*Scoring!E$17)+(I10*Scoring!C$18)+(J10*Scoring!C$20)+(K10*Scoring!C22)+(L10*Scoring!C26)</f>
        <v>268.21000000000004</v>
      </c>
      <c r="D10" s="5">
        <f>SUMIF(Bye!A:A, B10, Bye!B:B)</f>
        <v>5</v>
      </c>
      <c r="E10" s="1">
        <v>1191.1400000000001</v>
      </c>
      <c r="F10" s="1">
        <v>12.29</v>
      </c>
      <c r="G10" s="1">
        <v>35.119999999999997</v>
      </c>
      <c r="H10" s="1">
        <v>341.16</v>
      </c>
      <c r="I10" s="1">
        <v>1.22</v>
      </c>
      <c r="J10" s="1">
        <v>1.2</v>
      </c>
      <c r="K10" s="1">
        <v>3.5</v>
      </c>
      <c r="L10" s="1">
        <v>0</v>
      </c>
      <c r="N10"/>
      <c r="O10"/>
      <c r="P10"/>
    </row>
    <row r="11" spans="1:16" x14ac:dyDescent="0.25">
      <c r="A11" t="s">
        <v>225</v>
      </c>
      <c r="B11" t="s">
        <v>23</v>
      </c>
      <c r="C11" s="7">
        <f>(E11*Scoring!E$13)+(F11*Scoring!C$14)+(G11*Scoring!C$16)+(H11*Scoring!E$17)+(I11*Scoring!C$18)+(J11*Scoring!C$20)+(K11*Scoring!C69)+(L11*Scoring!C73)</f>
        <v>266.988</v>
      </c>
      <c r="D11" s="5">
        <f>SUMIF(Bye!A:A, B11, Bye!B:B)</f>
        <v>7</v>
      </c>
      <c r="E11" s="1">
        <v>1057.1199999999999</v>
      </c>
      <c r="F11" s="1">
        <v>13.57</v>
      </c>
      <c r="G11" s="1">
        <v>34.15</v>
      </c>
      <c r="H11" s="1">
        <v>282.86</v>
      </c>
      <c r="I11" s="1">
        <v>3.07</v>
      </c>
      <c r="J11" s="1">
        <v>1</v>
      </c>
      <c r="K11" s="1">
        <v>2.6</v>
      </c>
      <c r="L11" s="1">
        <v>0</v>
      </c>
      <c r="N11"/>
      <c r="O11"/>
      <c r="P11"/>
    </row>
    <row r="12" spans="1:16" x14ac:dyDescent="0.25">
      <c r="A12" t="s">
        <v>76</v>
      </c>
      <c r="B12" t="s">
        <v>46</v>
      </c>
      <c r="C12" s="7">
        <f>(E12*Scoring!E$13)+(F12*Scoring!C$14)+(G12*Scoring!C$16)+(H12*Scoring!E$17)+(I12*Scoring!C$18)+(J12*Scoring!C$20)+(K12*Scoring!C128)+(L12*Scoring!C132)</f>
        <v>264.58299999999997</v>
      </c>
      <c r="D12" s="5">
        <f>SUMIF(Bye!A:A, B12, Bye!B:B)</f>
        <v>11</v>
      </c>
      <c r="E12" s="1">
        <v>1365.42</v>
      </c>
      <c r="F12" s="1">
        <v>11.61</v>
      </c>
      <c r="G12" s="1">
        <v>27.94</v>
      </c>
      <c r="H12" s="1">
        <v>228.01</v>
      </c>
      <c r="I12" s="1">
        <v>1.49</v>
      </c>
      <c r="J12" s="1">
        <v>1.3</v>
      </c>
      <c r="K12" s="1">
        <v>6</v>
      </c>
      <c r="L12" s="1">
        <v>0</v>
      </c>
      <c r="N12"/>
      <c r="O12"/>
      <c r="P12"/>
    </row>
    <row r="13" spans="1:16" x14ac:dyDescent="0.25">
      <c r="A13" t="s">
        <v>221</v>
      </c>
      <c r="B13" t="s">
        <v>48</v>
      </c>
      <c r="C13" s="7">
        <f>(E13*Scoring!E$13)+(F13*Scoring!C$14)+(G13*Scoring!C$16)+(H13*Scoring!E$17)+(I13*Scoring!C$18)+(J13*Scoring!C$20)+(K13*Scoring!C55)+(L13*Scoring!C59)</f>
        <v>259.495</v>
      </c>
      <c r="D13" s="5">
        <f>SUMIF(Bye!A:A, B13, Bye!B:B)</f>
        <v>9</v>
      </c>
      <c r="E13" s="1">
        <v>946.21</v>
      </c>
      <c r="F13" s="1">
        <v>7.08</v>
      </c>
      <c r="G13" s="1">
        <v>54.58</v>
      </c>
      <c r="H13" s="1">
        <v>518.94000000000005</v>
      </c>
      <c r="I13" s="1">
        <v>2.97</v>
      </c>
      <c r="J13" s="1">
        <v>1.9</v>
      </c>
      <c r="K13" s="1">
        <v>2.2000000000000002</v>
      </c>
      <c r="L13" s="1">
        <v>1.5</v>
      </c>
      <c r="N13"/>
      <c r="O13"/>
      <c r="P13"/>
    </row>
    <row r="14" spans="1:16" x14ac:dyDescent="0.25">
      <c r="A14" t="s">
        <v>333</v>
      </c>
      <c r="B14" t="s">
        <v>40</v>
      </c>
      <c r="C14" s="7">
        <f>(E14*Scoring!E$13)+(F14*Scoring!C$14)+(G14*Scoring!C$16)+(H14*Scoring!E$17)+(I14*Scoring!C$18)+(J14*Scoring!C$20)+(K14*Scoring!C88)+(L14*Scoring!C92)</f>
        <v>255.11800000000005</v>
      </c>
      <c r="D14" s="5">
        <f>SUMIF(Bye!A:A, B14, Bye!B:B)</f>
        <v>10</v>
      </c>
      <c r="E14" s="1">
        <v>853.49</v>
      </c>
      <c r="F14" s="1">
        <v>7.45</v>
      </c>
      <c r="G14" s="1">
        <v>54.93</v>
      </c>
      <c r="H14" s="1">
        <v>456.99</v>
      </c>
      <c r="I14" s="1">
        <v>4.24</v>
      </c>
      <c r="J14" s="1">
        <v>1</v>
      </c>
      <c r="K14" s="1">
        <v>1.3</v>
      </c>
      <c r="L14" s="1">
        <v>1.25</v>
      </c>
      <c r="N14"/>
      <c r="O14"/>
      <c r="P14"/>
    </row>
    <row r="15" spans="1:16" x14ac:dyDescent="0.25">
      <c r="A15" t="s">
        <v>236</v>
      </c>
      <c r="B15" t="s">
        <v>37</v>
      </c>
      <c r="C15" s="7">
        <f>(E15*Scoring!E$13)+(F15*Scoring!C$14)+(G15*Scoring!C$16)+(H15*Scoring!E$17)+(I15*Scoring!C$18)+(J15*Scoring!C$20)+(K15*Scoring!C56)+(L15*Scoring!C60)</f>
        <v>255.04000000000002</v>
      </c>
      <c r="D15" s="5">
        <f>SUMIF(Bye!A:A, B15, Bye!B:B)</f>
        <v>8</v>
      </c>
      <c r="E15" s="1">
        <v>1175.3800000000001</v>
      </c>
      <c r="F15" s="1">
        <v>10.52</v>
      </c>
      <c r="G15" s="1">
        <v>34.51</v>
      </c>
      <c r="H15" s="1">
        <v>271.72000000000003</v>
      </c>
      <c r="I15" s="1">
        <v>2.5</v>
      </c>
      <c r="J15" s="1">
        <v>2.2999999999999998</v>
      </c>
      <c r="K15" s="1">
        <v>3.25</v>
      </c>
      <c r="L15" s="1">
        <v>0</v>
      </c>
      <c r="N15"/>
      <c r="O15"/>
      <c r="P15"/>
    </row>
    <row r="16" spans="1:16" x14ac:dyDescent="0.25">
      <c r="A16" t="s">
        <v>387</v>
      </c>
      <c r="B16" t="s">
        <v>24</v>
      </c>
      <c r="C16" s="7">
        <f>(E16*Scoring!E$13)+(F16*Scoring!C$14)+(G16*Scoring!C$16)+(H16*Scoring!E$17)+(I16*Scoring!C$18)+(J16*Scoring!C$20)+(K16*Scoring!C113)+(L16*Scoring!C117)</f>
        <v>244.13199999999998</v>
      </c>
      <c r="D16" s="5">
        <f>SUMIF(Bye!A:A, B16, Bye!B:B)</f>
        <v>9</v>
      </c>
      <c r="E16" s="1">
        <v>1202.78</v>
      </c>
      <c r="F16" s="1">
        <v>8.11</v>
      </c>
      <c r="G16" s="1">
        <v>34.450000000000003</v>
      </c>
      <c r="H16" s="1">
        <v>305.24</v>
      </c>
      <c r="I16" s="1">
        <v>1.87</v>
      </c>
      <c r="J16" s="1">
        <v>1</v>
      </c>
      <c r="K16" s="1">
        <v>4</v>
      </c>
      <c r="L16" s="1">
        <v>0</v>
      </c>
      <c r="N16"/>
      <c r="O16"/>
      <c r="P16"/>
    </row>
    <row r="17" spans="1:16" x14ac:dyDescent="0.25">
      <c r="A17" t="s">
        <v>71</v>
      </c>
      <c r="B17" t="s">
        <v>21</v>
      </c>
      <c r="C17" s="7">
        <f>(E17*Scoring!E$13)+(F17*Scoring!C$14)+(G17*Scoring!C$16)+(H17*Scoring!E$17)+(I17*Scoring!C$18)+(J17*Scoring!C$20)+(K17*Scoring!C103)+(L17*Scoring!C107)</f>
        <v>243.947</v>
      </c>
      <c r="D17" s="5">
        <f>SUMIF(Bye!A:A, B17, Bye!B:B)</f>
        <v>8</v>
      </c>
      <c r="E17" s="1">
        <v>1011.24</v>
      </c>
      <c r="F17" s="1">
        <v>8.27</v>
      </c>
      <c r="G17" s="1">
        <v>41.13</v>
      </c>
      <c r="H17" s="1">
        <v>397.93</v>
      </c>
      <c r="I17" s="1">
        <v>2.23</v>
      </c>
      <c r="J17" s="1">
        <v>1.1000000000000001</v>
      </c>
      <c r="K17" s="1">
        <v>2.4</v>
      </c>
      <c r="L17" s="1">
        <v>0.5</v>
      </c>
      <c r="N17"/>
      <c r="O17"/>
      <c r="P17"/>
    </row>
    <row r="18" spans="1:16" x14ac:dyDescent="0.25">
      <c r="A18" t="s">
        <v>66</v>
      </c>
      <c r="B18" t="s">
        <v>17</v>
      </c>
      <c r="C18" s="7">
        <f>(E18*Scoring!E$13)+(F18*Scoring!C$14)+(G18*Scoring!C$16)+(H18*Scoring!E$17)+(I18*Scoring!C$18)+(J18*Scoring!C$20)+(K18*Scoring!C74)+(L18*Scoring!C78)</f>
        <v>243.24799999999999</v>
      </c>
      <c r="D18" s="5">
        <f>SUMIF(Bye!A:A, B18, Bye!B:B)</f>
        <v>6</v>
      </c>
      <c r="E18" s="1">
        <v>938.68</v>
      </c>
      <c r="F18" s="1">
        <v>8.9700000000000006</v>
      </c>
      <c r="G18" s="1">
        <v>38.86</v>
      </c>
      <c r="H18" s="1">
        <v>417.6</v>
      </c>
      <c r="I18" s="1">
        <v>2.64</v>
      </c>
      <c r="J18" s="1">
        <v>0.9</v>
      </c>
      <c r="K18" s="1">
        <v>2</v>
      </c>
      <c r="L18" s="1">
        <v>1</v>
      </c>
      <c r="N18"/>
      <c r="O18"/>
      <c r="P18"/>
    </row>
    <row r="19" spans="1:16" x14ac:dyDescent="0.25">
      <c r="A19" t="s">
        <v>456</v>
      </c>
      <c r="B19" t="s">
        <v>55</v>
      </c>
      <c r="C19" s="7">
        <f>(E19*Scoring!E$13)+(F19*Scoring!C$14)+(G19*Scoring!C$16)+(H19*Scoring!E$17)+(I19*Scoring!C$18)+(J19*Scoring!C$20)+(K19*Scoring!C114)+(L19*Scoring!C118)</f>
        <v>233.13900000000001</v>
      </c>
      <c r="D19" s="5">
        <f>SUMIF(Bye!A:A, B19, Bye!B:B)</f>
        <v>12</v>
      </c>
      <c r="E19" s="1">
        <v>1039.74</v>
      </c>
      <c r="F19" s="1">
        <v>8.93</v>
      </c>
      <c r="G19" s="1">
        <v>33.28</v>
      </c>
      <c r="H19" s="1">
        <v>300.25</v>
      </c>
      <c r="I19" s="1">
        <v>2.38</v>
      </c>
      <c r="J19" s="1">
        <v>2</v>
      </c>
      <c r="K19" s="1">
        <v>2.5</v>
      </c>
      <c r="L19" s="1">
        <v>0</v>
      </c>
      <c r="N19"/>
      <c r="O19"/>
      <c r="P19"/>
    </row>
    <row r="20" spans="1:16" x14ac:dyDescent="0.25">
      <c r="A20" t="s">
        <v>74</v>
      </c>
      <c r="B20" t="s">
        <v>35</v>
      </c>
      <c r="C20" s="7">
        <f>(E20*Scoring!E$13)+(F20*Scoring!C$14)+(G20*Scoring!C$16)+(H20*Scoring!E$17)+(I20*Scoring!C$18)+(J20*Scoring!C$20)+(K20*Scoring!C140)+(L20*Scoring!C144)</f>
        <v>231.31199999999998</v>
      </c>
      <c r="D20" s="5">
        <f>SUMIF(Bye!A:A, B20, Bye!B:B)</f>
        <v>8</v>
      </c>
      <c r="E20" s="1">
        <v>896.17</v>
      </c>
      <c r="F20" s="1">
        <v>12.11</v>
      </c>
      <c r="G20" s="1">
        <v>34.630000000000003</v>
      </c>
      <c r="H20" s="1">
        <v>325.85000000000002</v>
      </c>
      <c r="I20" s="1">
        <v>0.47</v>
      </c>
      <c r="J20" s="1">
        <v>1</v>
      </c>
      <c r="K20" s="1">
        <v>1.6</v>
      </c>
      <c r="L20" s="1">
        <v>0</v>
      </c>
      <c r="N20"/>
      <c r="O20"/>
      <c r="P20"/>
    </row>
    <row r="21" spans="1:16" x14ac:dyDescent="0.25">
      <c r="A21" t="s">
        <v>79</v>
      </c>
      <c r="B21" t="s">
        <v>38</v>
      </c>
      <c r="C21" s="7">
        <f>(E21*Scoring!E$13)+(F21*Scoring!C$14)+(G21*Scoring!C$16)+(H21*Scoring!E$17)+(I21*Scoring!C$18)+(J21*Scoring!C$20)+(K21*Scoring!C129)+(L21*Scoring!C133)</f>
        <v>230.19699999999997</v>
      </c>
      <c r="D21" s="5">
        <f>SUMIF(Bye!A:A, B21, Bye!B:B)</f>
        <v>10</v>
      </c>
      <c r="E21" s="1">
        <v>1085.96</v>
      </c>
      <c r="F21" s="1">
        <v>6.42</v>
      </c>
      <c r="G21" s="1">
        <v>40.5</v>
      </c>
      <c r="H21" s="1">
        <v>355.41</v>
      </c>
      <c r="I21" s="1">
        <v>1.34</v>
      </c>
      <c r="J21" s="1">
        <v>1</v>
      </c>
      <c r="K21" s="1">
        <v>2.8</v>
      </c>
      <c r="L21" s="1">
        <v>0</v>
      </c>
      <c r="N21"/>
      <c r="O21"/>
      <c r="P21"/>
    </row>
    <row r="22" spans="1:16" x14ac:dyDescent="0.25">
      <c r="A22" t="s">
        <v>339</v>
      </c>
      <c r="B22" t="s">
        <v>19</v>
      </c>
      <c r="C22" s="7">
        <f>(E22*Scoring!E$13)+(F22*Scoring!C$14)+(G22*Scoring!C$16)+(H22*Scoring!E$17)+(I22*Scoring!C$18)+(J22*Scoring!C$20)+(K22*Scoring!C76)+(L22*Scoring!C80)</f>
        <v>213.976</v>
      </c>
      <c r="D22" s="5">
        <f>SUMIF(Bye!A:A, B22, Bye!B:B)</f>
        <v>8</v>
      </c>
      <c r="E22" s="1">
        <v>856.03</v>
      </c>
      <c r="F22" s="1">
        <v>6.93</v>
      </c>
      <c r="G22" s="1">
        <v>44.86</v>
      </c>
      <c r="H22" s="1">
        <v>358.13</v>
      </c>
      <c r="I22" s="1">
        <v>1.17</v>
      </c>
      <c r="J22" s="1">
        <v>0.9</v>
      </c>
      <c r="K22" s="1">
        <v>1.4</v>
      </c>
      <c r="L22" s="1">
        <v>0</v>
      </c>
      <c r="N22"/>
      <c r="O22"/>
      <c r="P22"/>
    </row>
    <row r="23" spans="1:16" x14ac:dyDescent="0.25">
      <c r="A23" t="s">
        <v>234</v>
      </c>
      <c r="B23" t="s">
        <v>49</v>
      </c>
      <c r="C23" s="7">
        <f>(E23*Scoring!E$13)+(F23*Scoring!C$14)+(G23*Scoring!C$16)+(H23*Scoring!E$17)+(I23*Scoring!C$18)+(J23*Scoring!C$20)+(K23*Scoring!C40)+(L23*Scoring!C44)</f>
        <v>213.80500000000004</v>
      </c>
      <c r="D23" s="5">
        <f>SUMIF(Bye!A:A, B23, Bye!B:B)</f>
        <v>14</v>
      </c>
      <c r="E23" s="1">
        <v>945.7</v>
      </c>
      <c r="F23" s="1">
        <v>8.6</v>
      </c>
      <c r="G23" s="1">
        <v>35.42</v>
      </c>
      <c r="H23" s="1">
        <v>251.75</v>
      </c>
      <c r="I23" s="1">
        <v>1.44</v>
      </c>
      <c r="J23" s="1">
        <v>1.6</v>
      </c>
      <c r="K23" s="1">
        <v>2.1</v>
      </c>
      <c r="L23" s="1">
        <v>0</v>
      </c>
      <c r="N23"/>
      <c r="O23"/>
      <c r="P23"/>
    </row>
    <row r="24" spans="1:16" x14ac:dyDescent="0.25">
      <c r="A24" t="s">
        <v>64</v>
      </c>
      <c r="B24" t="s">
        <v>41</v>
      </c>
      <c r="C24" s="7">
        <f>(E24*Scoring!E$13)+(F24*Scoring!C$14)+(G24*Scoring!C$16)+(H24*Scoring!E$17)+(I24*Scoring!C$18)+(J24*Scoring!C$20)+(K24*Scoring!C63)+(L24*Scoring!C67)</f>
        <v>213.56399999999999</v>
      </c>
      <c r="D24" s="5">
        <f>SUMIF(Bye!A:A, B24, Bye!B:B)</f>
        <v>6</v>
      </c>
      <c r="E24" s="1">
        <v>950.18</v>
      </c>
      <c r="F24" s="1">
        <v>4.4800000000000004</v>
      </c>
      <c r="G24" s="1">
        <v>43.07</v>
      </c>
      <c r="H24" s="1">
        <v>330.36</v>
      </c>
      <c r="I24" s="1">
        <v>2.86</v>
      </c>
      <c r="J24" s="1">
        <v>1.6</v>
      </c>
      <c r="K24" s="1">
        <v>2.2999999999999998</v>
      </c>
      <c r="L24" s="1">
        <v>0</v>
      </c>
      <c r="N24"/>
      <c r="O24"/>
      <c r="P24"/>
    </row>
    <row r="25" spans="1:16" x14ac:dyDescent="0.25">
      <c r="A25" t="s">
        <v>75</v>
      </c>
      <c r="B25" t="s">
        <v>57</v>
      </c>
      <c r="C25" s="7">
        <f>(E25*Scoring!E$13)+(F25*Scoring!C$14)+(G25*Scoring!C$16)+(H25*Scoring!E$17)+(I25*Scoring!C$18)+(J25*Scoring!C$20)+(K25*Scoring!C45)+(L25*Scoring!C49)</f>
        <v>213.10000000000002</v>
      </c>
      <c r="D25" s="5">
        <f>SUMIF(Bye!A:A, B25, Bye!B:B)</f>
        <v>5</v>
      </c>
      <c r="E25" s="1">
        <v>933.29</v>
      </c>
      <c r="F25" s="1">
        <v>5.99</v>
      </c>
      <c r="G25" s="1">
        <v>42.27</v>
      </c>
      <c r="H25" s="1">
        <v>342.61</v>
      </c>
      <c r="I25" s="1">
        <v>1.4</v>
      </c>
      <c r="J25" s="1">
        <v>1.1000000000000001</v>
      </c>
      <c r="K25" s="1">
        <v>1.9</v>
      </c>
      <c r="L25" s="1">
        <v>0</v>
      </c>
      <c r="N25"/>
      <c r="O25"/>
      <c r="P25"/>
    </row>
    <row r="26" spans="1:16" x14ac:dyDescent="0.25">
      <c r="A26" t="s">
        <v>338</v>
      </c>
      <c r="B26" t="s">
        <v>43</v>
      </c>
      <c r="C26" s="7">
        <f>(E26*Scoring!E$13)+(F26*Scoring!C$14)+(G26*Scoring!C$16)+(H26*Scoring!E$17)+(I26*Scoring!C$18)+(J26*Scoring!C$20)+(K26*Scoring!C65)+(L26*Scoring!C69)</f>
        <v>204.97300000000001</v>
      </c>
      <c r="D26" s="5">
        <f>SUMIF(Bye!A:A, B26, Bye!B:B)</f>
        <v>5</v>
      </c>
      <c r="E26" s="1">
        <v>844.9</v>
      </c>
      <c r="F26" s="1">
        <v>5.63</v>
      </c>
      <c r="G26" s="1">
        <v>45.24</v>
      </c>
      <c r="H26" s="1">
        <v>348.43</v>
      </c>
      <c r="I26" s="1">
        <v>1.27</v>
      </c>
      <c r="J26" s="1">
        <v>1</v>
      </c>
      <c r="K26" s="1">
        <v>1</v>
      </c>
      <c r="L26" s="1">
        <v>0</v>
      </c>
      <c r="N26"/>
      <c r="O26"/>
      <c r="P26"/>
    </row>
    <row r="27" spans="1:16" x14ac:dyDescent="0.25">
      <c r="A27" t="s">
        <v>458</v>
      </c>
      <c r="B27" t="s">
        <v>31</v>
      </c>
      <c r="C27" s="7">
        <f>(E27*Scoring!E$13)+(F27*Scoring!C$14)+(G27*Scoring!C$16)+(H27*Scoring!E$17)+(I27*Scoring!C$18)+(J27*Scoring!C$20)+(K27*Scoring!C35)+(L27*Scoring!C39)</f>
        <v>193.85100000000003</v>
      </c>
      <c r="D27" s="5">
        <f>SUMIF(Bye!A:A, B27, Bye!B:B)</f>
        <v>9</v>
      </c>
      <c r="E27" s="1">
        <v>896.96</v>
      </c>
      <c r="F27" s="1">
        <v>6.58</v>
      </c>
      <c r="G27" s="1">
        <v>27.84</v>
      </c>
      <c r="H27" s="1">
        <v>250.35</v>
      </c>
      <c r="I27" s="1">
        <v>2.2999999999999998</v>
      </c>
      <c r="J27" s="1">
        <v>2</v>
      </c>
      <c r="K27" s="1">
        <v>1.7</v>
      </c>
      <c r="L27" s="1">
        <v>0</v>
      </c>
      <c r="N27"/>
      <c r="O27"/>
      <c r="P27"/>
    </row>
    <row r="28" spans="1:16" x14ac:dyDescent="0.25">
      <c r="A28" t="s">
        <v>393</v>
      </c>
      <c r="B28" t="s">
        <v>33</v>
      </c>
      <c r="C28" s="7">
        <f>(E28*Scoring!E$13)+(F28*Scoring!C$14)+(G28*Scoring!C$16)+(H28*Scoring!E$17)+(I28*Scoring!C$18)+(J28*Scoring!C$20)+(K28*Scoring!C77)+(L28*Scoring!C81)</f>
        <v>190.22700000000003</v>
      </c>
      <c r="D28" s="5">
        <f>SUMIF(Bye!A:A, B28, Bye!B:B)</f>
        <v>14</v>
      </c>
      <c r="E28" s="1">
        <v>845.96</v>
      </c>
      <c r="F28" s="1">
        <v>5.52</v>
      </c>
      <c r="G28" s="1">
        <v>32.049999999999997</v>
      </c>
      <c r="H28" s="1">
        <v>321.20999999999998</v>
      </c>
      <c r="I28" s="1">
        <v>1.69</v>
      </c>
      <c r="J28" s="1">
        <v>1.8</v>
      </c>
      <c r="K28" s="1">
        <v>1.1000000000000001</v>
      </c>
      <c r="L28" s="1">
        <v>0</v>
      </c>
      <c r="N28"/>
      <c r="O28"/>
      <c r="P28"/>
    </row>
    <row r="29" spans="1:16" x14ac:dyDescent="0.25">
      <c r="A29" t="s">
        <v>230</v>
      </c>
      <c r="B29" t="s">
        <v>56</v>
      </c>
      <c r="C29" s="7">
        <f>(E29*Scoring!E$13)+(F29*Scoring!C$14)+(G29*Scoring!C$16)+(H29*Scoring!E$17)+(I29*Scoring!C$18)+(J29*Scoring!C$20)+(K29*Scoring!C25)+(L29*Scoring!C29)</f>
        <v>185.173</v>
      </c>
      <c r="D29" s="5">
        <f>SUMIF(Bye!A:A, B29, Bye!B:B)</f>
        <v>12</v>
      </c>
      <c r="E29" s="1">
        <v>868.07</v>
      </c>
      <c r="F29" s="1">
        <v>9.11</v>
      </c>
      <c r="G29" s="1">
        <v>21.19</v>
      </c>
      <c r="H29" s="1">
        <v>163.96</v>
      </c>
      <c r="I29" s="1">
        <v>0.77</v>
      </c>
      <c r="J29" s="1">
        <v>1.5</v>
      </c>
      <c r="K29" s="1">
        <v>1.5</v>
      </c>
      <c r="L29" s="1">
        <v>0</v>
      </c>
      <c r="N29"/>
      <c r="O29"/>
      <c r="P29"/>
    </row>
    <row r="30" spans="1:16" x14ac:dyDescent="0.25">
      <c r="A30" t="s">
        <v>460</v>
      </c>
      <c r="B30" t="s">
        <v>42</v>
      </c>
      <c r="C30" s="7">
        <f>(E30*Scoring!E$13)+(F30*Scoring!C$14)+(G30*Scoring!C$16)+(H30*Scoring!E$17)+(I30*Scoring!C$18)+(J30*Scoring!C$20)+(K30*Scoring!C61)+(L30*Scoring!C65)</f>
        <v>184.36799999999997</v>
      </c>
      <c r="D30" s="5">
        <f>SUMIF(Bye!A:A, B30, Bye!B:B)</f>
        <v>8</v>
      </c>
      <c r="E30" s="1">
        <v>679.65</v>
      </c>
      <c r="F30" s="1">
        <v>3.61</v>
      </c>
      <c r="G30" s="1">
        <v>46.04</v>
      </c>
      <c r="H30" s="1">
        <v>415.23</v>
      </c>
      <c r="I30" s="1">
        <v>1.33</v>
      </c>
      <c r="J30" s="1">
        <v>0.8</v>
      </c>
      <c r="K30" s="1">
        <v>0.5</v>
      </c>
      <c r="L30" s="1">
        <v>1</v>
      </c>
      <c r="N30"/>
      <c r="O30"/>
      <c r="P30"/>
    </row>
    <row r="31" spans="1:16" x14ac:dyDescent="0.25">
      <c r="A31" t="s">
        <v>461</v>
      </c>
      <c r="B31" t="s">
        <v>51</v>
      </c>
      <c r="C31" s="7">
        <f>(E31*Scoring!E$13)+(F31*Scoring!C$14)+(G31*Scoring!C$16)+(H31*Scoring!E$17)+(I31*Scoring!C$18)+(J31*Scoring!C$20)+(K31*Scoring!C120)+(L31*Scoring!C124)</f>
        <v>182.31899999999999</v>
      </c>
      <c r="D31" s="5">
        <f>SUMIF(Bye!A:A, B31, Bye!B:B)</f>
        <v>14</v>
      </c>
      <c r="E31" s="1">
        <v>677.67</v>
      </c>
      <c r="F31" s="1">
        <v>4.22</v>
      </c>
      <c r="G31" s="1">
        <v>40.28</v>
      </c>
      <c r="H31" s="1">
        <v>374.72</v>
      </c>
      <c r="I31" s="1">
        <v>2.23</v>
      </c>
      <c r="J31" s="1">
        <v>1.9</v>
      </c>
      <c r="K31" s="1">
        <v>0.4</v>
      </c>
      <c r="L31" s="1">
        <v>0.25</v>
      </c>
      <c r="N31"/>
      <c r="O31"/>
      <c r="P31"/>
    </row>
    <row r="32" spans="1:16" x14ac:dyDescent="0.25">
      <c r="A32" t="s">
        <v>457</v>
      </c>
      <c r="B32" t="s">
        <v>43</v>
      </c>
      <c r="C32" s="7">
        <f>(E32*Scoring!E$13)+(F32*Scoring!C$14)+(G32*Scoring!C$16)+(H32*Scoring!E$17)+(I32*Scoring!C$18)+(J32*Scoring!C$20)+(K32*Scoring!C31)+(L32*Scoring!C35)</f>
        <v>178.863</v>
      </c>
      <c r="D32" s="5">
        <f>SUMIF(Bye!A:A, B32, Bye!B:B)</f>
        <v>5</v>
      </c>
      <c r="E32" s="1">
        <v>900.68</v>
      </c>
      <c r="F32" s="1">
        <v>5.94</v>
      </c>
      <c r="G32" s="1">
        <v>23.25</v>
      </c>
      <c r="H32" s="1">
        <v>208.65</v>
      </c>
      <c r="I32" s="1">
        <v>0.94</v>
      </c>
      <c r="J32" s="1">
        <v>2</v>
      </c>
      <c r="K32" s="1">
        <v>1.8</v>
      </c>
      <c r="L32" s="1">
        <v>0</v>
      </c>
      <c r="N32"/>
      <c r="O32"/>
      <c r="P32"/>
    </row>
    <row r="33" spans="1:16" x14ac:dyDescent="0.25">
      <c r="A33" t="s">
        <v>219</v>
      </c>
      <c r="B33" t="s">
        <v>16</v>
      </c>
      <c r="C33" s="7">
        <f>(E33*Scoring!E$13)+(F33*Scoring!C$14)+(G33*Scoring!C$16)+(H33*Scoring!E$17)+(I33*Scoring!C$18)+(J33*Scoring!C$20)+(K33*Scoring!C86)+(L33*Scoring!C90)</f>
        <v>175.13900000000001</v>
      </c>
      <c r="D33" s="5">
        <f>SUMIF(Bye!A:A, B33, Bye!B:B)</f>
        <v>10</v>
      </c>
      <c r="E33" s="1">
        <v>717</v>
      </c>
      <c r="F33" s="1">
        <v>4.2699999999999996</v>
      </c>
      <c r="G33" s="1">
        <v>36.56</v>
      </c>
      <c r="H33" s="1">
        <v>313.58999999999997</v>
      </c>
      <c r="I33" s="1">
        <v>1.9</v>
      </c>
      <c r="J33" s="1">
        <v>1.5</v>
      </c>
      <c r="K33" s="1">
        <v>0.6</v>
      </c>
      <c r="L33" s="1">
        <v>0</v>
      </c>
      <c r="N33"/>
      <c r="O33"/>
      <c r="P33"/>
    </row>
    <row r="34" spans="1:16" x14ac:dyDescent="0.25">
      <c r="A34" t="s">
        <v>229</v>
      </c>
      <c r="B34" t="s">
        <v>24</v>
      </c>
      <c r="C34" s="7">
        <f>(E34*Scoring!E$13)+(F34*Scoring!C$14)+(G34*Scoring!C$16)+(H34*Scoring!E$17)+(I34*Scoring!C$18)+(J34*Scoring!C$20)+(K34*Scoring!C138)+(L34*Scoring!C142)</f>
        <v>173.63</v>
      </c>
      <c r="D34" s="5">
        <f>SUMIF(Bye!A:A, B34, Bye!B:B)</f>
        <v>9</v>
      </c>
      <c r="E34" s="1">
        <v>673.11</v>
      </c>
      <c r="F34" s="1">
        <v>3.39</v>
      </c>
      <c r="G34" s="1">
        <v>36.79</v>
      </c>
      <c r="H34" s="1">
        <v>340.09</v>
      </c>
      <c r="I34" s="1">
        <v>2.78</v>
      </c>
      <c r="J34" s="1">
        <v>1.5</v>
      </c>
      <c r="K34" s="1">
        <v>0.3</v>
      </c>
      <c r="L34" s="1">
        <v>0</v>
      </c>
      <c r="N34"/>
      <c r="O34"/>
      <c r="P34"/>
    </row>
    <row r="35" spans="1:16" x14ac:dyDescent="0.25">
      <c r="A35" t="s">
        <v>459</v>
      </c>
      <c r="B35" t="s">
        <v>45</v>
      </c>
      <c r="C35" s="7">
        <f>(E35*Scoring!E$13)+(F35*Scoring!C$14)+(G35*Scoring!C$16)+(H35*Scoring!E$17)+(I35*Scoring!C$18)+(J35*Scoring!C$20)+(K35*Scoring!C43)+(L35*Scoring!C47)</f>
        <v>173.34700000000004</v>
      </c>
      <c r="D35" s="5">
        <f>SUMIF(Bye!A:A, B35, Bye!B:B)</f>
        <v>12</v>
      </c>
      <c r="E35" s="1">
        <v>721.34</v>
      </c>
      <c r="F35" s="1">
        <v>6.48</v>
      </c>
      <c r="G35" s="1">
        <v>28.06</v>
      </c>
      <c r="H35" s="1">
        <v>256.93</v>
      </c>
      <c r="I35" s="1">
        <v>1.68</v>
      </c>
      <c r="J35" s="1">
        <v>1.5</v>
      </c>
      <c r="K35" s="1">
        <v>0.7</v>
      </c>
      <c r="L35" s="1">
        <v>0</v>
      </c>
      <c r="N35"/>
      <c r="O35"/>
      <c r="P35"/>
    </row>
    <row r="36" spans="1:16" x14ac:dyDescent="0.25">
      <c r="A36" t="s">
        <v>69</v>
      </c>
      <c r="B36" t="s">
        <v>56</v>
      </c>
      <c r="C36" s="7">
        <f>(E36*Scoring!E$13)+(F36*Scoring!C$14)+(G36*Scoring!C$16)+(H36*Scoring!E$17)+(I36*Scoring!C$18)+(J36*Scoring!C$20)+(K36*Scoring!C123)+(L36*Scoring!C127)</f>
        <v>168.83799999999999</v>
      </c>
      <c r="D36" s="5">
        <f>SUMIF(Bye!A:A, B36, Bye!B:B)</f>
        <v>12</v>
      </c>
      <c r="E36" s="1">
        <v>465.3</v>
      </c>
      <c r="F36" s="1">
        <v>5.32</v>
      </c>
      <c r="G36" s="1">
        <v>43.65</v>
      </c>
      <c r="H36" s="1">
        <v>367.98</v>
      </c>
      <c r="I36" s="1">
        <v>1.84</v>
      </c>
      <c r="J36" s="1">
        <v>1.1000000000000001</v>
      </c>
      <c r="K36" s="1">
        <v>0</v>
      </c>
      <c r="L36" s="1">
        <v>0</v>
      </c>
      <c r="N36"/>
      <c r="O36"/>
      <c r="P36"/>
    </row>
    <row r="37" spans="1:16" x14ac:dyDescent="0.25">
      <c r="A37" t="s">
        <v>223</v>
      </c>
      <c r="B37" t="s">
        <v>51</v>
      </c>
      <c r="C37" s="7">
        <f>(E37*Scoring!E$13)+(F37*Scoring!C$14)+(G37*Scoring!C$16)+(H37*Scoring!E$17)+(I37*Scoring!C$18)+(J37*Scoring!C$20)+(K37*Scoring!C117)+(L37*Scoring!C121)</f>
        <v>168.77500000000001</v>
      </c>
      <c r="D37" s="5">
        <f>SUMIF(Bye!A:A, B37, Bye!B:B)</f>
        <v>14</v>
      </c>
      <c r="E37" s="1">
        <v>830.26</v>
      </c>
      <c r="F37" s="1">
        <v>6.53</v>
      </c>
      <c r="G37" s="1">
        <v>24.09</v>
      </c>
      <c r="H37" s="1">
        <v>168.39</v>
      </c>
      <c r="I37" s="1">
        <v>1.24</v>
      </c>
      <c r="J37" s="1">
        <v>1.8</v>
      </c>
      <c r="K37" s="1">
        <v>0.9</v>
      </c>
      <c r="L37" s="1">
        <v>0</v>
      </c>
      <c r="N37"/>
      <c r="O37"/>
      <c r="P37"/>
    </row>
    <row r="38" spans="1:16" x14ac:dyDescent="0.25">
      <c r="A38" t="s">
        <v>332</v>
      </c>
      <c r="B38" t="s">
        <v>57</v>
      </c>
      <c r="C38" s="7">
        <f>(E38*Scoring!E$13)+(F38*Scoring!C$14)+(G38*Scoring!C$16)+(H38*Scoring!E$17)+(I38*Scoring!C$18)+(J38*Scoring!C$20)+(K38*Scoring!C118)+(L38*Scoring!C122)</f>
        <v>155.51400000000004</v>
      </c>
      <c r="D38" s="5">
        <f>SUMIF(Bye!A:A, B38, Bye!B:B)</f>
        <v>5</v>
      </c>
      <c r="E38" s="1">
        <v>578.53</v>
      </c>
      <c r="F38" s="1">
        <v>7.65</v>
      </c>
      <c r="G38" s="1">
        <v>28.89</v>
      </c>
      <c r="H38" s="1">
        <v>206.31</v>
      </c>
      <c r="I38" s="1">
        <v>0.49</v>
      </c>
      <c r="J38" s="1">
        <v>0.7</v>
      </c>
      <c r="K38" s="1">
        <v>0</v>
      </c>
      <c r="L38" s="1">
        <v>0</v>
      </c>
      <c r="N38"/>
      <c r="O38"/>
      <c r="P38"/>
    </row>
    <row r="39" spans="1:16" x14ac:dyDescent="0.25">
      <c r="A39" t="s">
        <v>340</v>
      </c>
      <c r="B39" t="s">
        <v>19</v>
      </c>
      <c r="C39" s="7">
        <f>(E39*Scoring!E$13)+(F39*Scoring!C$14)+(G39*Scoring!C$16)+(H39*Scoring!E$17)+(I39*Scoring!C$18)+(J39*Scoring!C$20)+(K39*Scoring!C44)+(L39*Scoring!C48)</f>
        <v>147.58000000000001</v>
      </c>
      <c r="D39" s="5">
        <f>SUMIF(Bye!A:A, B39, Bye!B:B)</f>
        <v>8</v>
      </c>
      <c r="E39" s="1">
        <v>572.37</v>
      </c>
      <c r="F39" s="1">
        <v>4.88</v>
      </c>
      <c r="G39" s="1">
        <v>29.97</v>
      </c>
      <c r="H39" s="1">
        <v>254.93</v>
      </c>
      <c r="I39" s="1">
        <v>1.05</v>
      </c>
      <c r="J39" s="1">
        <v>0.7</v>
      </c>
      <c r="K39" s="1">
        <v>0</v>
      </c>
      <c r="L39" s="1">
        <v>0</v>
      </c>
      <c r="N39"/>
      <c r="O39"/>
      <c r="P39"/>
    </row>
    <row r="40" spans="1:16" x14ac:dyDescent="0.25">
      <c r="A40" t="s">
        <v>336</v>
      </c>
      <c r="B40" t="s">
        <v>14</v>
      </c>
      <c r="C40" s="7">
        <f>(E40*Scoring!E$13)+(F40*Scoring!C$14)+(G40*Scoring!C$16)+(H40*Scoring!E$17)+(I40*Scoring!C$18)+(J40*Scoring!C$20)+(K40*Scoring!C38)+(L40*Scoring!C42)</f>
        <v>147.54600000000002</v>
      </c>
      <c r="D40" s="5">
        <f>SUMIF(Bye!A:A, B40, Bye!B:B)</f>
        <v>10</v>
      </c>
      <c r="E40" s="1">
        <v>603.74</v>
      </c>
      <c r="F40" s="1">
        <v>4.72</v>
      </c>
      <c r="G40" s="1">
        <v>31.28</v>
      </c>
      <c r="H40" s="1">
        <v>236.12</v>
      </c>
      <c r="I40" s="1">
        <v>0.81</v>
      </c>
      <c r="J40" s="1">
        <v>0.9</v>
      </c>
      <c r="K40" s="1">
        <v>0.1</v>
      </c>
      <c r="L40" s="1">
        <v>0</v>
      </c>
      <c r="N40"/>
      <c r="O40"/>
      <c r="P40"/>
    </row>
    <row r="41" spans="1:16" x14ac:dyDescent="0.25">
      <c r="A41" t="s">
        <v>335</v>
      </c>
      <c r="B41" t="s">
        <v>42</v>
      </c>
      <c r="C41" s="7">
        <f>(E41*Scoring!E$13)+(F41*Scoring!C$14)+(G41*Scoring!C$16)+(H41*Scoring!E$17)+(I41*Scoring!C$18)+(J41*Scoring!C$20)+(K41*Scoring!C80)+(L41*Scoring!C84)</f>
        <v>142.91800000000001</v>
      </c>
      <c r="D41" s="5">
        <f>SUMIF(Bye!A:A, B41, Bye!B:B)</f>
        <v>8</v>
      </c>
      <c r="E41" s="1">
        <v>743.91</v>
      </c>
      <c r="F41" s="1">
        <v>5.9</v>
      </c>
      <c r="G41" s="1">
        <v>17.59</v>
      </c>
      <c r="H41" s="1">
        <v>118.17</v>
      </c>
      <c r="I41" s="1">
        <v>0.82</v>
      </c>
      <c r="J41" s="1">
        <v>1.2</v>
      </c>
      <c r="K41" s="1">
        <v>0.8</v>
      </c>
      <c r="L41" s="1">
        <v>0</v>
      </c>
      <c r="N41"/>
      <c r="O41"/>
      <c r="P41"/>
    </row>
    <row r="42" spans="1:16" x14ac:dyDescent="0.25">
      <c r="A42" t="s">
        <v>462</v>
      </c>
      <c r="B42" t="s">
        <v>14</v>
      </c>
      <c r="C42" s="7">
        <f>(E42*Scoring!E$13)+(F42*Scoring!C$14)+(G42*Scoring!C$16)+(H42*Scoring!E$17)+(I42*Scoring!C$18)+(J42*Scoring!C$20)+(K42*Scoring!C139)+(L42*Scoring!C143)</f>
        <v>138.21100000000001</v>
      </c>
      <c r="D42" s="5">
        <f>SUMIF(Bye!A:A, B42, Bye!B:B)</f>
        <v>10</v>
      </c>
      <c r="E42" s="1">
        <v>496.11</v>
      </c>
      <c r="F42" s="1">
        <v>3.64</v>
      </c>
      <c r="G42" s="1">
        <v>32.450000000000003</v>
      </c>
      <c r="H42" s="1">
        <v>257.5</v>
      </c>
      <c r="I42" s="1">
        <v>1.46</v>
      </c>
      <c r="J42" s="1">
        <v>0.2</v>
      </c>
      <c r="K42" s="1">
        <v>0</v>
      </c>
      <c r="L42" s="1">
        <v>0</v>
      </c>
      <c r="N42"/>
      <c r="O42"/>
      <c r="P42"/>
    </row>
    <row r="43" spans="1:16" x14ac:dyDescent="0.25">
      <c r="A43" t="s">
        <v>342</v>
      </c>
      <c r="B43" t="s">
        <v>38</v>
      </c>
      <c r="C43" s="7">
        <f>(E43*Scoring!E$13)+(F43*Scoring!C$14)+(G43*Scoring!C$16)+(H43*Scoring!E$17)+(I43*Scoring!C$18)+(J43*Scoring!C$20)+(K43*Scoring!C134)+(L43*Scoring!C138)</f>
        <v>135.96100000000001</v>
      </c>
      <c r="D43" s="5">
        <f>SUMIF(Bye!A:A, B43, Bye!B:B)</f>
        <v>10</v>
      </c>
      <c r="E43" s="1">
        <v>494.85</v>
      </c>
      <c r="F43" s="1">
        <v>3.7</v>
      </c>
      <c r="G43" s="1">
        <v>31.9</v>
      </c>
      <c r="H43" s="1">
        <v>254.36</v>
      </c>
      <c r="I43" s="1">
        <v>1.29</v>
      </c>
      <c r="J43" s="1">
        <v>0.8</v>
      </c>
      <c r="K43" s="1">
        <v>0</v>
      </c>
      <c r="L43" s="1">
        <v>0</v>
      </c>
      <c r="N43"/>
      <c r="O43"/>
      <c r="P43"/>
    </row>
    <row r="44" spans="1:16" x14ac:dyDescent="0.25">
      <c r="A44" t="s">
        <v>218</v>
      </c>
      <c r="B44" t="s">
        <v>55</v>
      </c>
      <c r="C44" s="7">
        <f>(E44*Scoring!E$13)+(F44*Scoring!C$14)+(G44*Scoring!C$16)+(H44*Scoring!E$17)+(I44*Scoring!C$18)+(J44*Scoring!C$20)+(K44*Scoring!C17)+(L44*Scoring!C21)</f>
        <v>135.08900000000003</v>
      </c>
      <c r="D44" s="5">
        <f>SUMIF(Bye!A:A, B44, Bye!B:B)</f>
        <v>12</v>
      </c>
      <c r="E44" s="1">
        <v>596.07000000000005</v>
      </c>
      <c r="F44" s="1">
        <v>5.58</v>
      </c>
      <c r="G44" s="1">
        <v>19.62</v>
      </c>
      <c r="H44" s="1">
        <v>187.62</v>
      </c>
      <c r="I44" s="1">
        <v>0.72</v>
      </c>
      <c r="J44" s="1">
        <v>0.7</v>
      </c>
      <c r="K44" s="1">
        <v>0</v>
      </c>
      <c r="L44" s="1">
        <v>0</v>
      </c>
      <c r="N44"/>
      <c r="O44"/>
      <c r="P44"/>
    </row>
    <row r="45" spans="1:16" x14ac:dyDescent="0.25">
      <c r="A45" t="s">
        <v>337</v>
      </c>
      <c r="B45" t="s">
        <v>26</v>
      </c>
      <c r="C45" s="7">
        <f>(E45*Scoring!E$13)+(F45*Scoring!C$14)+(G45*Scoring!C$16)+(H45*Scoring!E$17)+(I45*Scoring!C$18)+(J45*Scoring!C$20)+(K45*Scoring!C105)+(L45*Scoring!C109)</f>
        <v>128.32599999999999</v>
      </c>
      <c r="D45" s="5">
        <f>SUMIF(Bye!A:A, B45, Bye!B:B)</f>
        <v>11</v>
      </c>
      <c r="E45" s="1">
        <v>439.3</v>
      </c>
      <c r="F45" s="1">
        <v>4.7699999999999996</v>
      </c>
      <c r="G45" s="1">
        <v>31.6</v>
      </c>
      <c r="H45" s="1">
        <v>211.36</v>
      </c>
      <c r="I45" s="1">
        <v>0.64</v>
      </c>
      <c r="J45" s="1">
        <v>0.8</v>
      </c>
      <c r="K45" s="1">
        <v>0</v>
      </c>
      <c r="L45" s="1">
        <v>0</v>
      </c>
      <c r="N45"/>
      <c r="O45"/>
      <c r="P45"/>
    </row>
    <row r="46" spans="1:16" x14ac:dyDescent="0.25">
      <c r="A46" t="s">
        <v>72</v>
      </c>
      <c r="B46" t="s">
        <v>50</v>
      </c>
      <c r="C46" s="7">
        <f>(E46*Scoring!E$13)+(F46*Scoring!C$14)+(G46*Scoring!C$16)+(H46*Scoring!E$17)+(I46*Scoring!C$18)+(J46*Scoring!C$20)+(K46*Scoring!C132)+(L46*Scoring!C136)</f>
        <v>126.31400000000001</v>
      </c>
      <c r="D46" s="5">
        <f>SUMIF(Bye!A:A, B46, Bye!B:B)</f>
        <v>8</v>
      </c>
      <c r="E46" s="1">
        <v>437.91</v>
      </c>
      <c r="F46" s="1">
        <v>3.61</v>
      </c>
      <c r="G46" s="1">
        <v>33.08</v>
      </c>
      <c r="H46" s="1">
        <v>234.03</v>
      </c>
      <c r="I46" s="1">
        <v>0.93</v>
      </c>
      <c r="J46" s="1">
        <v>1.2</v>
      </c>
      <c r="K46" s="1">
        <v>0</v>
      </c>
      <c r="L46" s="1">
        <v>0</v>
      </c>
      <c r="N46"/>
      <c r="O46"/>
      <c r="P46"/>
    </row>
    <row r="47" spans="1:16" x14ac:dyDescent="0.25">
      <c r="A47" t="s">
        <v>385</v>
      </c>
      <c r="B47" t="s">
        <v>48</v>
      </c>
      <c r="C47" s="7">
        <f>(E47*Scoring!E$13)+(F47*Scoring!C$14)+(G47*Scoring!C$16)+(H47*Scoring!E$17)+(I47*Scoring!C$18)+(J47*Scoring!C$20)+(K47*Scoring!C15)+(L47*Scoring!C19)</f>
        <v>125.72800000000002</v>
      </c>
      <c r="D47" s="5">
        <f>SUMIF(Bye!A:A, B47, Bye!B:B)</f>
        <v>9</v>
      </c>
      <c r="E47" s="1">
        <v>563.28</v>
      </c>
      <c r="F47" s="1">
        <v>5.54</v>
      </c>
      <c r="G47" s="1">
        <v>18.84</v>
      </c>
      <c r="H47" s="1">
        <v>133.6</v>
      </c>
      <c r="I47" s="1">
        <v>0.76</v>
      </c>
      <c r="J47" s="1">
        <v>0.6</v>
      </c>
      <c r="K47" s="1">
        <v>0</v>
      </c>
      <c r="L47" s="1">
        <v>0</v>
      </c>
      <c r="N47"/>
      <c r="O47"/>
      <c r="P47"/>
    </row>
    <row r="48" spans="1:16" x14ac:dyDescent="0.25">
      <c r="A48" t="s">
        <v>238</v>
      </c>
      <c r="B48" t="s">
        <v>31</v>
      </c>
      <c r="C48" s="7">
        <f>(E48*Scoring!E$13)+(F48*Scoring!C$14)+(G48*Scoring!C$16)+(H48*Scoring!E$17)+(I48*Scoring!C$18)+(J48*Scoring!C$20)+(K48*Scoring!C109)+(L48*Scoring!C113)</f>
        <v>121.41900000000003</v>
      </c>
      <c r="D48" s="5">
        <f>SUMIF(Bye!A:A, B48, Bye!B:B)</f>
        <v>9</v>
      </c>
      <c r="E48" s="1">
        <v>525.57000000000005</v>
      </c>
      <c r="F48" s="1">
        <v>4.38</v>
      </c>
      <c r="G48" s="1">
        <v>21.44</v>
      </c>
      <c r="H48" s="1">
        <v>169.42</v>
      </c>
      <c r="I48" s="1">
        <v>0.8</v>
      </c>
      <c r="J48" s="1">
        <v>0.6</v>
      </c>
      <c r="K48" s="1">
        <v>0</v>
      </c>
      <c r="L48" s="1">
        <v>0</v>
      </c>
      <c r="N48"/>
      <c r="O48"/>
      <c r="P48"/>
    </row>
    <row r="49" spans="1:16" x14ac:dyDescent="0.25">
      <c r="A49" t="s">
        <v>341</v>
      </c>
      <c r="B49" t="s">
        <v>41</v>
      </c>
      <c r="C49" s="7">
        <f>(E49*Scoring!E$13)+(F49*Scoring!C$14)+(G49*Scoring!C$16)+(H49*Scoring!E$17)+(I49*Scoring!C$18)+(J49*Scoring!C$20)+(K49*Scoring!C33)+(L49*Scoring!C37)</f>
        <v>115.608</v>
      </c>
      <c r="D49" s="5">
        <f>SUMIF(Bye!A:A, B49, Bye!B:B)</f>
        <v>6</v>
      </c>
      <c r="E49" s="1">
        <v>609.29</v>
      </c>
      <c r="F49" s="1">
        <v>3.03</v>
      </c>
      <c r="G49" s="1">
        <v>17.29</v>
      </c>
      <c r="H49" s="1">
        <v>152.88999999999999</v>
      </c>
      <c r="I49" s="1">
        <v>0.82</v>
      </c>
      <c r="J49" s="1">
        <v>1</v>
      </c>
      <c r="K49" s="1">
        <v>0.2</v>
      </c>
      <c r="L49" s="1">
        <v>0</v>
      </c>
      <c r="N49"/>
      <c r="O49"/>
      <c r="P49"/>
    </row>
    <row r="50" spans="1:16" x14ac:dyDescent="0.25">
      <c r="A50" t="s">
        <v>78</v>
      </c>
      <c r="B50" t="s">
        <v>55</v>
      </c>
      <c r="C50" s="7">
        <f>(E50*Scoring!E$13)+(F50*Scoring!C$14)+(G50*Scoring!C$16)+(H50*Scoring!E$17)+(I50*Scoring!C$18)+(J50*Scoring!C$20)+(K50*Scoring!C19)+(L50*Scoring!C23)</f>
        <v>114.66200000000001</v>
      </c>
      <c r="D50" s="5">
        <f>SUMIF(Bye!A:A, B50, Bye!B:B)</f>
        <v>12</v>
      </c>
      <c r="E50" s="1">
        <v>439.66</v>
      </c>
      <c r="F50" s="1">
        <v>4.09</v>
      </c>
      <c r="G50" s="1">
        <v>22.23</v>
      </c>
      <c r="H50" s="1">
        <v>168.66</v>
      </c>
      <c r="I50" s="1">
        <v>1.26</v>
      </c>
      <c r="J50" s="1">
        <v>0.5</v>
      </c>
      <c r="K50" s="1">
        <v>0</v>
      </c>
      <c r="L50" s="1">
        <v>0</v>
      </c>
      <c r="N50"/>
      <c r="O50"/>
      <c r="P50"/>
    </row>
    <row r="51" spans="1:16" x14ac:dyDescent="0.25">
      <c r="A51" t="s">
        <v>239</v>
      </c>
      <c r="B51" t="s">
        <v>49</v>
      </c>
      <c r="C51" s="7">
        <f>(E51*Scoring!E$13)+(F51*Scoring!C$14)+(G51*Scoring!C$16)+(H51*Scoring!E$17)+(I51*Scoring!C$18)+(J51*Scoring!C$20)+(K51*Scoring!C46)+(L51*Scoring!C50)</f>
        <v>114.26899999999999</v>
      </c>
      <c r="D51" s="5">
        <f>SUMIF(Bye!A:A, B51, Bye!B:B)</f>
        <v>14</v>
      </c>
      <c r="E51" s="1">
        <v>403.93</v>
      </c>
      <c r="F51" s="1">
        <v>2.62</v>
      </c>
      <c r="G51" s="1">
        <v>25.22</v>
      </c>
      <c r="H51" s="1">
        <v>245.76</v>
      </c>
      <c r="I51" s="1">
        <v>1.51</v>
      </c>
      <c r="J51" s="1">
        <v>0.7</v>
      </c>
      <c r="K51" s="1">
        <v>0</v>
      </c>
      <c r="L51" s="1">
        <v>0</v>
      </c>
      <c r="N51"/>
      <c r="O51"/>
      <c r="P51"/>
    </row>
    <row r="52" spans="1:16" x14ac:dyDescent="0.25">
      <c r="A52" t="s">
        <v>228</v>
      </c>
      <c r="B52" t="s">
        <v>25</v>
      </c>
      <c r="C52" s="7">
        <f>(E52*Scoring!E$13)+(F52*Scoring!C$14)+(G52*Scoring!C$16)+(H52*Scoring!E$17)+(I52*Scoring!C$18)+(J52*Scoring!C$20)+(K52*Scoring!C102)+(L52*Scoring!C106)</f>
        <v>109.47199999999999</v>
      </c>
      <c r="D52" s="5">
        <f>SUMIF(Bye!A:A, B52, Bye!B:B)</f>
        <v>5</v>
      </c>
      <c r="E52" s="1">
        <v>600.08000000000004</v>
      </c>
      <c r="F52" s="1">
        <v>3.48</v>
      </c>
      <c r="G52" s="1">
        <v>13.44</v>
      </c>
      <c r="H52" s="1">
        <v>137.44</v>
      </c>
      <c r="I52" s="1">
        <v>0.35</v>
      </c>
      <c r="J52" s="1">
        <v>0.7</v>
      </c>
      <c r="K52" s="1">
        <v>0</v>
      </c>
      <c r="L52" s="1">
        <v>0</v>
      </c>
      <c r="N52"/>
      <c r="O52"/>
      <c r="P52"/>
    </row>
    <row r="53" spans="1:16" x14ac:dyDescent="0.25">
      <c r="A53" t="s">
        <v>77</v>
      </c>
      <c r="B53" t="s">
        <v>40</v>
      </c>
      <c r="C53" s="7">
        <f>(E53*Scoring!E$13)+(F53*Scoring!C$14)+(G53*Scoring!C$16)+(H53*Scoring!E$17)+(I53*Scoring!C$18)+(J53*Scoring!C$20)+(K53*Scoring!C136)+(L53*Scoring!C140)</f>
        <v>107.60600000000001</v>
      </c>
      <c r="D53" s="5">
        <f>SUMIF(Bye!A:A, B53, Bye!B:B)</f>
        <v>10</v>
      </c>
      <c r="E53" s="1">
        <v>353.26</v>
      </c>
      <c r="F53" s="1">
        <v>2.89</v>
      </c>
      <c r="G53" s="1">
        <v>27.72</v>
      </c>
      <c r="H53" s="1">
        <v>211.8</v>
      </c>
      <c r="I53" s="1">
        <v>1.1399999999999999</v>
      </c>
      <c r="J53" s="1">
        <v>0.8</v>
      </c>
      <c r="K53" s="1">
        <v>0</v>
      </c>
      <c r="L53" s="1">
        <v>0</v>
      </c>
      <c r="N53"/>
      <c r="O53"/>
      <c r="P53"/>
    </row>
    <row r="54" spans="1:16" x14ac:dyDescent="0.25">
      <c r="A54" t="s">
        <v>380</v>
      </c>
      <c r="B54" t="s">
        <v>28</v>
      </c>
      <c r="C54" s="7">
        <f>(E54*Scoring!E$13)+(F54*Scoring!C$14)+(G54*Scoring!C$16)+(H54*Scoring!E$17)+(I54*Scoring!C$18)+(J54*Scoring!C$20)+(K54*Scoring!C135)+(L54*Scoring!C139)</f>
        <v>101.90900000000002</v>
      </c>
      <c r="D54" s="5">
        <f>SUMIF(Bye!A:A, B54, Bye!B:B)</f>
        <v>5</v>
      </c>
      <c r="E54" s="1">
        <v>441.39</v>
      </c>
      <c r="F54" s="1">
        <v>3.53</v>
      </c>
      <c r="G54" s="1">
        <v>17.62</v>
      </c>
      <c r="H54" s="1">
        <v>161.30000000000001</v>
      </c>
      <c r="I54" s="1">
        <v>0.69</v>
      </c>
      <c r="J54" s="1">
        <v>1.3</v>
      </c>
      <c r="K54" s="1">
        <v>0</v>
      </c>
      <c r="L54" s="1">
        <v>0</v>
      </c>
      <c r="N54"/>
      <c r="O54"/>
      <c r="P54"/>
    </row>
    <row r="55" spans="1:16" x14ac:dyDescent="0.25">
      <c r="A55" t="s">
        <v>463</v>
      </c>
      <c r="B55" t="s">
        <v>33</v>
      </c>
      <c r="C55" s="7">
        <f>(E55*Scoring!E$13)+(F55*Scoring!C$14)+(G55*Scoring!C$16)+(H55*Scoring!E$17)+(I55*Scoring!C$18)+(J55*Scoring!C$20)+(K55*Scoring!C24)+(L55*Scoring!C28)</f>
        <v>99.313999999999993</v>
      </c>
      <c r="D55" s="5">
        <f>SUMIF(Bye!A:A, B55, Bye!B:B)</f>
        <v>14</v>
      </c>
      <c r="E55" s="1">
        <v>476.01</v>
      </c>
      <c r="F55" s="1">
        <v>2.83</v>
      </c>
      <c r="G55" s="1">
        <v>17.78</v>
      </c>
      <c r="H55" s="1">
        <v>143.33000000000001</v>
      </c>
      <c r="I55" s="1">
        <v>0.67</v>
      </c>
      <c r="J55" s="1">
        <v>1.4</v>
      </c>
      <c r="K55" s="1">
        <v>0</v>
      </c>
      <c r="L55" s="1">
        <v>0</v>
      </c>
      <c r="N55"/>
      <c r="O55"/>
      <c r="P55"/>
    </row>
    <row r="56" spans="1:16" x14ac:dyDescent="0.25">
      <c r="A56" t="s">
        <v>465</v>
      </c>
      <c r="B56" t="s">
        <v>16</v>
      </c>
      <c r="C56" s="7">
        <f>(E56*Scoring!E$13)+(F56*Scoring!C$14)+(G56*Scoring!C$16)+(H56*Scoring!E$17)+(I56*Scoring!C$18)+(J56*Scoring!C$20)+(K56*Scoring!C110)+(L56*Scoring!C114)</f>
        <v>99.126999999999995</v>
      </c>
      <c r="D56" s="5">
        <f>SUMIF(Bye!A:A, B56, Bye!B:B)</f>
        <v>10</v>
      </c>
      <c r="E56" s="1">
        <v>357.4</v>
      </c>
      <c r="F56" s="1">
        <v>2.0499999999999998</v>
      </c>
      <c r="G56" s="1">
        <v>24.3</v>
      </c>
      <c r="H56" s="1">
        <v>242.07</v>
      </c>
      <c r="I56" s="1">
        <v>0.63</v>
      </c>
      <c r="J56" s="1">
        <v>1.2</v>
      </c>
      <c r="K56" s="1">
        <v>0</v>
      </c>
      <c r="L56" s="1">
        <v>0</v>
      </c>
      <c r="N56"/>
      <c r="O56"/>
      <c r="P56"/>
    </row>
    <row r="57" spans="1:16" x14ac:dyDescent="0.25">
      <c r="A57" t="s">
        <v>466</v>
      </c>
      <c r="B57" t="s">
        <v>31</v>
      </c>
      <c r="C57" s="7">
        <f>(E57*Scoring!E$13)+(F57*Scoring!C$14)+(G57*Scoring!C$16)+(H57*Scoring!E$17)+(I57*Scoring!C$18)+(J57*Scoring!C$20)+(K57*Scoring!C146)+(L57*Scoring!C150)</f>
        <v>98.543000000000006</v>
      </c>
      <c r="D57" s="5">
        <f>SUMIF(Bye!A:A, B57, Bye!B:B)</f>
        <v>9</v>
      </c>
      <c r="E57" s="1">
        <v>332.73</v>
      </c>
      <c r="F57" s="1">
        <v>1.82</v>
      </c>
      <c r="G57" s="1">
        <v>22.82</v>
      </c>
      <c r="H57" s="1">
        <v>241.1</v>
      </c>
      <c r="I57" s="1">
        <v>1.42</v>
      </c>
      <c r="J57" s="1">
        <v>1.1000000000000001</v>
      </c>
      <c r="K57" s="1">
        <v>0</v>
      </c>
      <c r="L57" s="1">
        <v>0</v>
      </c>
      <c r="N57"/>
      <c r="O57"/>
      <c r="P57"/>
    </row>
    <row r="58" spans="1:16" x14ac:dyDescent="0.25">
      <c r="A58" t="s">
        <v>382</v>
      </c>
      <c r="B58" t="s">
        <v>21</v>
      </c>
      <c r="C58" s="7">
        <f>(E58*Scoring!E$13)+(F58*Scoring!C$14)+(G58*Scoring!C$16)+(H58*Scoring!E$17)+(I58*Scoring!C$18)+(J58*Scoring!C$20)+(K58*Scoring!C126)+(L58*Scoring!C130)</f>
        <v>98.206999999999994</v>
      </c>
      <c r="D58" s="5">
        <f>SUMIF(Bye!A:A, B58, Bye!B:B)</f>
        <v>8</v>
      </c>
      <c r="E58" s="1">
        <v>516.49</v>
      </c>
      <c r="F58" s="1">
        <v>2.82</v>
      </c>
      <c r="G58" s="1">
        <v>16.690000000000001</v>
      </c>
      <c r="H58" s="1">
        <v>119.28</v>
      </c>
      <c r="I58" s="1">
        <v>0.32</v>
      </c>
      <c r="J58" s="1">
        <v>0.9</v>
      </c>
      <c r="K58" s="1">
        <v>0</v>
      </c>
      <c r="L58" s="1">
        <v>0</v>
      </c>
      <c r="N58"/>
      <c r="O58"/>
      <c r="P58"/>
    </row>
    <row r="59" spans="1:16" x14ac:dyDescent="0.25">
      <c r="A59" t="s">
        <v>391</v>
      </c>
      <c r="B59" t="s">
        <v>44</v>
      </c>
      <c r="C59" s="7">
        <f>(E59*Scoring!E$13)+(F59*Scoring!C$14)+(G59*Scoring!C$16)+(H59*Scoring!E$17)+(I59*Scoring!C$18)+(J59*Scoring!C$20)+(K59*Scoring!C42)+(L59*Scoring!C46)</f>
        <v>97.284999999999997</v>
      </c>
      <c r="D59" s="5">
        <f>SUMIF(Bye!A:A, B59, Bye!B:B)</f>
        <v>14</v>
      </c>
      <c r="E59" s="1">
        <v>398.03</v>
      </c>
      <c r="F59" s="1">
        <v>3.59</v>
      </c>
      <c r="G59" s="1">
        <v>16.600000000000001</v>
      </c>
      <c r="H59" s="1">
        <v>167.02</v>
      </c>
      <c r="I59" s="1">
        <v>0.69</v>
      </c>
      <c r="J59" s="1">
        <v>1.5</v>
      </c>
      <c r="K59" s="1">
        <v>0</v>
      </c>
      <c r="L59" s="1">
        <v>0</v>
      </c>
      <c r="N59"/>
      <c r="O59"/>
      <c r="P59"/>
    </row>
    <row r="60" spans="1:16" x14ac:dyDescent="0.25">
      <c r="A60" t="s">
        <v>388</v>
      </c>
      <c r="B60" t="s">
        <v>53</v>
      </c>
      <c r="C60" s="7">
        <f>(E60*Scoring!E$13)+(F60*Scoring!C$14)+(G60*Scoring!C$16)+(H60*Scoring!E$17)+(I60*Scoring!C$18)+(J60*Scoring!C$20)+(K60*Scoring!C60)+(L60*Scoring!C64)</f>
        <v>95.129000000000005</v>
      </c>
      <c r="D60" s="5">
        <f>SUMIF(Bye!A:A, B60, Bye!B:B)</f>
        <v>12</v>
      </c>
      <c r="E60" s="1">
        <v>389.73</v>
      </c>
      <c r="F60" s="1">
        <v>3.14</v>
      </c>
      <c r="G60" s="1">
        <v>17.96</v>
      </c>
      <c r="H60" s="1">
        <v>162.96</v>
      </c>
      <c r="I60" s="1">
        <v>0.81</v>
      </c>
      <c r="J60" s="1">
        <v>1.8</v>
      </c>
      <c r="K60" s="1">
        <v>0</v>
      </c>
      <c r="L60" s="1">
        <v>0</v>
      </c>
      <c r="N60"/>
      <c r="O60"/>
      <c r="P60"/>
    </row>
    <row r="61" spans="1:16" x14ac:dyDescent="0.25">
      <c r="A61" t="s">
        <v>384</v>
      </c>
      <c r="B61" t="s">
        <v>23</v>
      </c>
      <c r="C61" s="7">
        <f>(E61*Scoring!E$13)+(F61*Scoring!C$14)+(G61*Scoring!C$16)+(H61*Scoring!E$17)+(I61*Scoring!C$18)+(J61*Scoring!C$20)+(K61*Scoring!C66)+(L61*Scoring!C70)</f>
        <v>94.433999999999997</v>
      </c>
      <c r="D61" s="5">
        <f>SUMIF(Bye!A:A, B61, Bye!B:B)</f>
        <v>7</v>
      </c>
      <c r="E61" s="1">
        <v>403.81</v>
      </c>
      <c r="F61" s="1">
        <v>3.43</v>
      </c>
      <c r="G61" s="1">
        <v>10.55</v>
      </c>
      <c r="H61" s="1">
        <v>113.63</v>
      </c>
      <c r="I61" s="1">
        <v>2.06</v>
      </c>
      <c r="J61" s="1">
        <v>0.8</v>
      </c>
      <c r="K61" s="1">
        <v>0</v>
      </c>
      <c r="L61" s="1">
        <v>0</v>
      </c>
      <c r="N61"/>
      <c r="O61"/>
      <c r="P61"/>
    </row>
    <row r="62" spans="1:16" x14ac:dyDescent="0.25">
      <c r="A62" t="s">
        <v>395</v>
      </c>
      <c r="B62" t="s">
        <v>45</v>
      </c>
      <c r="C62" s="7">
        <f>(E62*Scoring!E$13)+(F62*Scoring!C$14)+(G62*Scoring!C$16)+(H62*Scoring!E$17)+(I62*Scoring!C$18)+(J62*Scoring!C$20)+(K62*Scoring!C37)+(L62*Scoring!C41)</f>
        <v>90.141000000000005</v>
      </c>
      <c r="D62" s="5">
        <f>SUMIF(Bye!A:A, B62, Bye!B:B)</f>
        <v>12</v>
      </c>
      <c r="E62" s="1">
        <v>332.32</v>
      </c>
      <c r="F62" s="1">
        <v>1.83</v>
      </c>
      <c r="G62" s="1">
        <v>23.63</v>
      </c>
      <c r="H62" s="1">
        <v>179.39</v>
      </c>
      <c r="I62" s="1">
        <v>0.81</v>
      </c>
      <c r="J62" s="1">
        <v>0.5</v>
      </c>
      <c r="K62" s="1">
        <v>0</v>
      </c>
      <c r="L62" s="1">
        <v>0</v>
      </c>
      <c r="N62"/>
      <c r="O62"/>
      <c r="P62"/>
    </row>
    <row r="63" spans="1:16" x14ac:dyDescent="0.25">
      <c r="A63" t="s">
        <v>65</v>
      </c>
      <c r="B63" t="s">
        <v>17</v>
      </c>
      <c r="C63" s="7">
        <f>(E63*Scoring!E$13)+(F63*Scoring!C$14)+(G63*Scoring!C$16)+(H63*Scoring!E$17)+(I63*Scoring!C$18)+(J63*Scoring!C$20)+(K63*Scoring!C81)+(L63*Scoring!C85)</f>
        <v>88.433000000000007</v>
      </c>
      <c r="D63" s="5">
        <f>SUMIF(Bye!A:A, B63, Bye!B:B)</f>
        <v>6</v>
      </c>
      <c r="E63" s="1">
        <v>439.75</v>
      </c>
      <c r="F63" s="1">
        <v>3.76</v>
      </c>
      <c r="G63" s="1">
        <v>7.98</v>
      </c>
      <c r="H63" s="1">
        <v>87.78</v>
      </c>
      <c r="I63" s="1">
        <v>0.94</v>
      </c>
      <c r="J63" s="1">
        <v>0.5</v>
      </c>
      <c r="K63" s="1">
        <v>0</v>
      </c>
      <c r="L63" s="1">
        <v>0</v>
      </c>
      <c r="N63"/>
      <c r="O63"/>
      <c r="P63"/>
    </row>
    <row r="64" spans="1:16" x14ac:dyDescent="0.25">
      <c r="A64" t="s">
        <v>381</v>
      </c>
      <c r="B64" t="s">
        <v>12</v>
      </c>
      <c r="C64" s="7">
        <f>(E64*Scoring!E$13)+(F64*Scoring!C$14)+(G64*Scoring!C$16)+(H64*Scoring!E$17)+(I64*Scoring!C$18)+(J64*Scoring!C$20)+(K64*Scoring!C107)+(L64*Scoring!C111)</f>
        <v>85.845000000000013</v>
      </c>
      <c r="D64" s="5">
        <f>SUMIF(Bye!A:A, B64, Bye!B:B)</f>
        <v>7</v>
      </c>
      <c r="E64" s="1">
        <v>258.16000000000003</v>
      </c>
      <c r="F64" s="1">
        <v>1.39</v>
      </c>
      <c r="G64" s="1">
        <v>19.809999999999999</v>
      </c>
      <c r="H64" s="1">
        <v>249.59</v>
      </c>
      <c r="I64" s="1">
        <v>1.17</v>
      </c>
      <c r="J64" s="1">
        <v>0.1</v>
      </c>
      <c r="K64" s="1">
        <v>0</v>
      </c>
      <c r="L64" s="1">
        <v>0</v>
      </c>
      <c r="N64"/>
      <c r="O64"/>
      <c r="P64"/>
    </row>
    <row r="65" spans="1:16" x14ac:dyDescent="0.25">
      <c r="A65" t="s">
        <v>237</v>
      </c>
      <c r="B65" t="s">
        <v>12</v>
      </c>
      <c r="C65" s="7">
        <f>(E65*Scoring!E$13)+(F65*Scoring!C$14)+(G65*Scoring!C$16)+(H65*Scoring!E$17)+(I65*Scoring!C$18)+(J65*Scoring!C$20)+(K65*Scoring!C47)+(L65*Scoring!C51)</f>
        <v>85.231999999999999</v>
      </c>
      <c r="D65" s="5">
        <f>SUMIF(Bye!A:A, B65, Bye!B:B)</f>
        <v>7</v>
      </c>
      <c r="E65" s="1">
        <v>210.27</v>
      </c>
      <c r="F65" s="1">
        <v>1.37</v>
      </c>
      <c r="G65" s="1">
        <v>24.56</v>
      </c>
      <c r="H65" s="1">
        <v>239.65</v>
      </c>
      <c r="I65" s="1">
        <v>1.36</v>
      </c>
      <c r="J65" s="1">
        <v>0.7</v>
      </c>
      <c r="K65" s="1">
        <v>0</v>
      </c>
      <c r="L65" s="1">
        <v>0</v>
      </c>
      <c r="N65"/>
      <c r="O65"/>
      <c r="P65"/>
    </row>
    <row r="66" spans="1:16" x14ac:dyDescent="0.25">
      <c r="A66" t="s">
        <v>68</v>
      </c>
      <c r="B66" t="s">
        <v>16</v>
      </c>
      <c r="C66" s="7">
        <f>(E66*Scoring!E$13)+(F66*Scoring!C$14)+(G66*Scoring!C$16)+(H66*Scoring!E$17)+(I66*Scoring!C$18)+(J66*Scoring!C$20)+(K66*Scoring!C96)+(L66*Scoring!C100)</f>
        <v>84.623000000000005</v>
      </c>
      <c r="D66" s="5">
        <f>SUMIF(Bye!A:A, B66, Bye!B:B)</f>
        <v>10</v>
      </c>
      <c r="E66" s="1">
        <v>318.92</v>
      </c>
      <c r="F66" s="1">
        <v>2.35</v>
      </c>
      <c r="G66" s="1">
        <v>18.190000000000001</v>
      </c>
      <c r="H66" s="1">
        <v>157.41</v>
      </c>
      <c r="I66" s="1">
        <v>0.9</v>
      </c>
      <c r="J66" s="1">
        <v>0.7</v>
      </c>
      <c r="K66" s="1">
        <v>0</v>
      </c>
      <c r="L66" s="1">
        <v>0</v>
      </c>
      <c r="N66"/>
      <c r="O66"/>
      <c r="P66"/>
    </row>
    <row r="67" spans="1:16" x14ac:dyDescent="0.25">
      <c r="A67" t="s">
        <v>383</v>
      </c>
      <c r="B67" t="s">
        <v>23</v>
      </c>
      <c r="C67" s="7">
        <f>(E67*Scoring!E$13)+(F67*Scoring!C$14)+(G67*Scoring!C$16)+(H67*Scoring!E$17)+(I67*Scoring!C$18)+(J67*Scoring!C$20)+(K67*Scoring!C97)+(L67*Scoring!C101)</f>
        <v>81.695000000000007</v>
      </c>
      <c r="D67" s="5">
        <f>SUMIF(Bye!A:A, B67, Bye!B:B)</f>
        <v>7</v>
      </c>
      <c r="E67" s="1">
        <v>234.5</v>
      </c>
      <c r="F67" s="1">
        <v>1.1399999999999999</v>
      </c>
      <c r="G67" s="1">
        <v>15.7</v>
      </c>
      <c r="H67" s="1">
        <v>215.25</v>
      </c>
      <c r="I67" s="1">
        <v>2.38</v>
      </c>
      <c r="J67" s="1">
        <v>0.1</v>
      </c>
      <c r="K67" s="1">
        <v>0</v>
      </c>
      <c r="L67" s="1">
        <v>0</v>
      </c>
      <c r="N67"/>
      <c r="O67"/>
      <c r="P67"/>
    </row>
    <row r="68" spans="1:16" x14ac:dyDescent="0.25">
      <c r="A68" t="s">
        <v>464</v>
      </c>
      <c r="B68" t="s">
        <v>42</v>
      </c>
      <c r="C68" s="7">
        <f>(E68*Scoring!E$13)+(F68*Scoring!C$14)+(G68*Scoring!C$16)+(H68*Scoring!E$17)+(I68*Scoring!C$18)+(J68*Scoring!C$20)+(K68*Scoring!C16)+(L68*Scoring!C20)</f>
        <v>76.581000000000003</v>
      </c>
      <c r="D68" s="5">
        <f>SUMIF(Bye!A:A, B68, Bye!B:B)</f>
        <v>8</v>
      </c>
      <c r="E68" s="1">
        <v>377.13</v>
      </c>
      <c r="F68" s="1">
        <v>2.54</v>
      </c>
      <c r="G68" s="1">
        <v>12.1</v>
      </c>
      <c r="H68" s="1">
        <v>103.28</v>
      </c>
      <c r="I68" s="1">
        <v>0.4</v>
      </c>
      <c r="J68" s="1">
        <v>1.2</v>
      </c>
      <c r="K68" s="1">
        <v>0</v>
      </c>
      <c r="L68" s="1">
        <v>0</v>
      </c>
      <c r="N68"/>
      <c r="O68"/>
      <c r="P68"/>
    </row>
    <row r="69" spans="1:16" x14ac:dyDescent="0.25">
      <c r="A69" t="s">
        <v>394</v>
      </c>
      <c r="B69" t="s">
        <v>48</v>
      </c>
      <c r="C69" s="7">
        <f>(E69*Scoring!E$13)+(F69*Scoring!C$14)+(G69*Scoring!C$16)+(H69*Scoring!E$17)+(I69*Scoring!C$18)+(J69*Scoring!C$20)+(K69*Scoring!C93)+(L69*Scoring!C97)</f>
        <v>67.435000000000016</v>
      </c>
      <c r="D69" s="5">
        <f>SUMIF(Bye!A:A, B69, Bye!B:B)</f>
        <v>9</v>
      </c>
      <c r="E69" s="1">
        <v>330.11</v>
      </c>
      <c r="F69" s="1">
        <v>1.47</v>
      </c>
      <c r="G69" s="1">
        <v>12.17</v>
      </c>
      <c r="H69" s="1">
        <v>98.14</v>
      </c>
      <c r="I69" s="1">
        <v>0.62</v>
      </c>
      <c r="J69" s="1">
        <v>0.1</v>
      </c>
      <c r="K69" s="1">
        <v>0</v>
      </c>
      <c r="L69" s="1">
        <v>0</v>
      </c>
      <c r="N69"/>
      <c r="O69"/>
      <c r="P69"/>
    </row>
    <row r="70" spans="1:16" x14ac:dyDescent="0.25">
      <c r="A70" t="s">
        <v>467</v>
      </c>
      <c r="B70" t="s">
        <v>17</v>
      </c>
      <c r="C70" s="7">
        <f>(E70*Scoring!E$13)+(F70*Scoring!C$14)+(G70*Scoring!C$16)+(H70*Scoring!E$17)+(I70*Scoring!C$18)+(J70*Scoring!C$20)+(K70*Scoring!C49)+(L70*Scoring!C53)</f>
        <v>66.564000000000007</v>
      </c>
      <c r="D70" s="5">
        <f>SUMIF(Bye!A:A, B70, Bye!B:B)</f>
        <v>6</v>
      </c>
      <c r="E70" s="1">
        <v>293.14</v>
      </c>
      <c r="F70" s="1">
        <v>1.77</v>
      </c>
      <c r="G70" s="1">
        <v>13.92</v>
      </c>
      <c r="H70" s="1">
        <v>108.1</v>
      </c>
      <c r="I70" s="1">
        <v>0.4</v>
      </c>
      <c r="J70" s="1">
        <v>0.5</v>
      </c>
      <c r="K70" s="1">
        <v>0</v>
      </c>
      <c r="L70" s="1">
        <v>0</v>
      </c>
      <c r="N70"/>
      <c r="O70"/>
      <c r="P70"/>
    </row>
    <row r="71" spans="1:16" x14ac:dyDescent="0.25">
      <c r="A71" t="s">
        <v>220</v>
      </c>
      <c r="B71" t="s">
        <v>44</v>
      </c>
      <c r="C71" s="7">
        <f>(E71*Scoring!E$13)+(F71*Scoring!C$14)+(G71*Scoring!C$16)+(H71*Scoring!E$17)+(I71*Scoring!C$18)+(J71*Scoring!C$20)+(K71*Scoring!C51)+(L71*Scoring!C55)</f>
        <v>66.176000000000016</v>
      </c>
      <c r="D71" s="5">
        <f>SUMIF(Bye!A:A, B71, Bye!B:B)</f>
        <v>14</v>
      </c>
      <c r="E71" s="1">
        <v>202.99</v>
      </c>
      <c r="F71" s="1">
        <v>1.33</v>
      </c>
      <c r="G71" s="1">
        <v>16.52</v>
      </c>
      <c r="H71" s="1">
        <v>163.16999999999999</v>
      </c>
      <c r="I71" s="1">
        <v>0.86</v>
      </c>
      <c r="J71" s="1">
        <v>0.1</v>
      </c>
      <c r="K71" s="1">
        <v>0</v>
      </c>
      <c r="L71" s="1">
        <v>0</v>
      </c>
      <c r="N71"/>
      <c r="O71"/>
      <c r="P71"/>
    </row>
    <row r="72" spans="1:16" x14ac:dyDescent="0.25">
      <c r="A72" t="s">
        <v>390</v>
      </c>
      <c r="B72" t="s">
        <v>37</v>
      </c>
      <c r="C72" s="7">
        <f>(E72*Scoring!E$13)+(F72*Scoring!C$14)+(G72*Scoring!C$16)+(H72*Scoring!E$17)+(I72*Scoring!C$18)+(J72*Scoring!C$20)+(K72*Scoring!C82)+(L72*Scoring!C86)</f>
        <v>65.896000000000001</v>
      </c>
      <c r="D72" s="5">
        <f>SUMIF(Bye!A:A, B72, Bye!B:B)</f>
        <v>8</v>
      </c>
      <c r="E72" s="1">
        <v>361.54</v>
      </c>
      <c r="F72" s="1">
        <v>1.49</v>
      </c>
      <c r="G72" s="1">
        <v>10.78</v>
      </c>
      <c r="H72" s="1">
        <v>91.42</v>
      </c>
      <c r="I72" s="1">
        <v>0.18</v>
      </c>
      <c r="J72" s="1">
        <v>0.2</v>
      </c>
      <c r="K72" s="1">
        <v>0</v>
      </c>
      <c r="L72" s="1">
        <v>0</v>
      </c>
      <c r="N72"/>
      <c r="O72"/>
      <c r="P72"/>
    </row>
    <row r="73" spans="1:16" x14ac:dyDescent="0.25">
      <c r="A73" t="s">
        <v>469</v>
      </c>
      <c r="B73" t="s">
        <v>46</v>
      </c>
      <c r="C73" s="7">
        <f>(E73*Scoring!E$13)+(F73*Scoring!C$14)+(G73*Scoring!C$16)+(H73*Scoring!E$17)+(I73*Scoring!C$18)+(J73*Scoring!C$20)+(K73*Scoring!C58)+(L73*Scoring!C62)</f>
        <v>63.702000000000005</v>
      </c>
      <c r="D73" s="5">
        <f>SUMIF(Bye!A:A, B73, Bye!B:B)</f>
        <v>11</v>
      </c>
      <c r="E73" s="1">
        <v>240.43</v>
      </c>
      <c r="F73" s="1">
        <v>1.79</v>
      </c>
      <c r="G73" s="1">
        <v>13.58</v>
      </c>
      <c r="H73" s="1">
        <v>112.39</v>
      </c>
      <c r="I73" s="1">
        <v>0.7</v>
      </c>
      <c r="J73" s="1">
        <v>0.1</v>
      </c>
      <c r="K73" s="1">
        <v>0</v>
      </c>
      <c r="L73" s="1">
        <v>0</v>
      </c>
      <c r="N73"/>
      <c r="O73"/>
      <c r="P73"/>
    </row>
    <row r="74" spans="1:16" x14ac:dyDescent="0.25">
      <c r="A74" t="s">
        <v>73</v>
      </c>
      <c r="B74" t="s">
        <v>23</v>
      </c>
      <c r="C74" s="7">
        <f>(E74*Scoring!E$13)+(F74*Scoring!C$14)+(G74*Scoring!C$16)+(H74*Scoring!E$17)+(I74*Scoring!C$18)+(J74*Scoring!C$20)+(K74*Scoring!C70)+(L74*Scoring!C74)</f>
        <v>63.101999999999997</v>
      </c>
      <c r="D74" s="5">
        <f>SUMIF(Bye!A:A, B74, Bye!B:B)</f>
        <v>7</v>
      </c>
      <c r="E74" s="1">
        <v>317.61</v>
      </c>
      <c r="F74" s="1">
        <v>1.53</v>
      </c>
      <c r="G74" s="1">
        <v>11.58</v>
      </c>
      <c r="H74" s="1">
        <v>86.01</v>
      </c>
      <c r="I74" s="1">
        <v>0.43</v>
      </c>
      <c r="J74" s="1">
        <v>0.6</v>
      </c>
      <c r="K74" s="1">
        <v>0</v>
      </c>
      <c r="L74" s="1">
        <v>0</v>
      </c>
      <c r="N74"/>
      <c r="O74"/>
      <c r="P74"/>
    </row>
    <row r="75" spans="1:16" x14ac:dyDescent="0.25">
      <c r="A75" t="s">
        <v>386</v>
      </c>
      <c r="B75" t="s">
        <v>29</v>
      </c>
      <c r="C75" s="7">
        <f>(E75*Scoring!E$13)+(F75*Scoring!C$14)+(G75*Scoring!C$16)+(H75*Scoring!E$17)+(I75*Scoring!C$18)+(J75*Scoring!C$20)+(K75*Scoring!C34)+(L75*Scoring!C38)</f>
        <v>60.426000000000002</v>
      </c>
      <c r="D75" s="5">
        <f>SUMIF(Bye!A:A, B75, Bye!B:B)</f>
        <v>9</v>
      </c>
      <c r="E75" s="1">
        <v>242.84</v>
      </c>
      <c r="F75" s="1">
        <v>0.95</v>
      </c>
      <c r="G75" s="1">
        <v>13.39</v>
      </c>
      <c r="H75" s="1">
        <v>116.72</v>
      </c>
      <c r="I75" s="1">
        <v>0.93</v>
      </c>
      <c r="J75" s="1">
        <v>0.2</v>
      </c>
      <c r="K75" s="1">
        <v>0</v>
      </c>
      <c r="L75" s="1">
        <v>0</v>
      </c>
      <c r="N75"/>
      <c r="O75"/>
      <c r="P75"/>
    </row>
    <row r="76" spans="1:16" x14ac:dyDescent="0.25">
      <c r="A76" t="s">
        <v>231</v>
      </c>
      <c r="B76" t="s">
        <v>46</v>
      </c>
      <c r="C76" s="7">
        <f>(E76*Scoring!E$13)+(F76*Scoring!C$14)+(G76*Scoring!C$16)+(H76*Scoring!E$17)+(I76*Scoring!C$18)+(J76*Scoring!C$20)+(K76*Scoring!C99)+(L76*Scoring!C103)</f>
        <v>59.542999999999999</v>
      </c>
      <c r="D76" s="5">
        <f>SUMIF(Bye!A:A, B76, Bye!B:B)</f>
        <v>11</v>
      </c>
      <c r="E76" s="1">
        <v>267.79000000000002</v>
      </c>
      <c r="F76" s="1">
        <v>2.0499999999999998</v>
      </c>
      <c r="G76" s="1">
        <v>10.25</v>
      </c>
      <c r="H76" s="1">
        <v>81.14</v>
      </c>
      <c r="I76" s="1">
        <v>0.35</v>
      </c>
      <c r="J76" s="1">
        <v>0</v>
      </c>
      <c r="K76" s="1">
        <v>0</v>
      </c>
      <c r="L76" s="1">
        <v>0</v>
      </c>
      <c r="N76"/>
      <c r="O76"/>
      <c r="P76"/>
    </row>
    <row r="77" spans="1:16" x14ac:dyDescent="0.25">
      <c r="A77" t="s">
        <v>396</v>
      </c>
      <c r="B77" t="s">
        <v>21</v>
      </c>
      <c r="C77" s="7">
        <f>(E77*Scoring!E$13)+(F77*Scoring!C$14)+(G77*Scoring!C$16)+(H77*Scoring!E$17)+(I77*Scoring!C$18)+(J77*Scoring!C$20)+(K77*Scoring!C112)+(L77*Scoring!C116)</f>
        <v>57.355000000000004</v>
      </c>
      <c r="D77" s="5">
        <f>SUMIF(Bye!A:A, B77, Bye!B:B)</f>
        <v>8</v>
      </c>
      <c r="E77" s="1">
        <v>207.5</v>
      </c>
      <c r="F77" s="1">
        <v>1</v>
      </c>
      <c r="G77" s="1">
        <v>14.13</v>
      </c>
      <c r="H77" s="1">
        <v>86.95</v>
      </c>
      <c r="I77" s="1">
        <v>1.33</v>
      </c>
      <c r="J77" s="1">
        <v>0.2</v>
      </c>
      <c r="K77" s="1">
        <v>0</v>
      </c>
      <c r="L77" s="1">
        <v>0</v>
      </c>
      <c r="N77"/>
      <c r="O77"/>
      <c r="P77"/>
    </row>
    <row r="78" spans="1:16" x14ac:dyDescent="0.25">
      <c r="A78" t="s">
        <v>472</v>
      </c>
      <c r="B78" t="s">
        <v>56</v>
      </c>
      <c r="C78" s="7">
        <f>(E78*Scoring!E$13)+(F78*Scoring!C$14)+(G78*Scoring!C$16)+(H78*Scoring!E$17)+(I78*Scoring!C$18)+(J78*Scoring!C$20)+(K78*Scoring!C59)+(L78*Scoring!C63)</f>
        <v>56.577000000000005</v>
      </c>
      <c r="D78" s="5">
        <f>SUMIF(Bye!A:A, B78, Bye!B:B)</f>
        <v>12</v>
      </c>
      <c r="E78" s="1">
        <v>210.47</v>
      </c>
      <c r="F78" s="1">
        <v>1.69</v>
      </c>
      <c r="G78" s="1">
        <v>11.58</v>
      </c>
      <c r="H78" s="1">
        <v>128.5</v>
      </c>
      <c r="I78" s="1">
        <v>0.16</v>
      </c>
      <c r="J78" s="1">
        <v>0</v>
      </c>
      <c r="K78" s="1">
        <v>0</v>
      </c>
      <c r="L78" s="1">
        <v>0</v>
      </c>
      <c r="N78"/>
      <c r="O78"/>
      <c r="P78"/>
    </row>
    <row r="79" spans="1:16" x14ac:dyDescent="0.25">
      <c r="A79" t="s">
        <v>232</v>
      </c>
      <c r="B79" t="s">
        <v>40</v>
      </c>
      <c r="C79" s="7">
        <f>(E79*Scoring!E$13)+(F79*Scoring!C$14)+(G79*Scoring!C$16)+(H79*Scoring!E$17)+(I79*Scoring!C$18)+(J79*Scoring!C$20)+(K79*Scoring!C79)+(L79*Scoring!C83)</f>
        <v>50.944000000000003</v>
      </c>
      <c r="D79" s="5">
        <f>SUMIF(Bye!A:A, B79, Bye!B:B)</f>
        <v>10</v>
      </c>
      <c r="E79" s="1">
        <v>189.49</v>
      </c>
      <c r="F79" s="1">
        <v>1.27</v>
      </c>
      <c r="G79" s="1">
        <v>11.25</v>
      </c>
      <c r="H79" s="1">
        <v>110.25</v>
      </c>
      <c r="I79" s="1">
        <v>0.45</v>
      </c>
      <c r="J79" s="1">
        <v>0.6</v>
      </c>
      <c r="K79" s="1">
        <v>0</v>
      </c>
      <c r="L79" s="1">
        <v>0</v>
      </c>
      <c r="N79"/>
      <c r="O79"/>
      <c r="P79"/>
    </row>
    <row r="80" spans="1:16" x14ac:dyDescent="0.25">
      <c r="A80" t="s">
        <v>224</v>
      </c>
      <c r="B80" t="s">
        <v>21</v>
      </c>
      <c r="C80" s="7">
        <f>(E80*Scoring!E$13)+(F80*Scoring!C$14)+(G80*Scoring!C$16)+(H80*Scoring!E$17)+(I80*Scoring!C$18)+(J80*Scoring!C$20)+(K80*Scoring!C84)+(L80*Scoring!C88)</f>
        <v>50.433999999999997</v>
      </c>
      <c r="D80" s="5">
        <f>SUMIF(Bye!A:A, B80, Bye!B:B)</f>
        <v>8</v>
      </c>
      <c r="E80" s="1">
        <v>174.42</v>
      </c>
      <c r="F80" s="1">
        <v>0.61</v>
      </c>
      <c r="G80" s="1">
        <v>13.81</v>
      </c>
      <c r="H80" s="1">
        <v>112.62</v>
      </c>
      <c r="I80" s="1">
        <v>0.71</v>
      </c>
      <c r="J80" s="1">
        <v>0</v>
      </c>
      <c r="K80" s="1">
        <v>0</v>
      </c>
      <c r="L80" s="1">
        <v>0</v>
      </c>
      <c r="N80"/>
      <c r="O80"/>
      <c r="P80"/>
    </row>
    <row r="81" spans="1:16" x14ac:dyDescent="0.25">
      <c r="A81" t="s">
        <v>470</v>
      </c>
      <c r="B81" t="s">
        <v>49</v>
      </c>
      <c r="C81" s="7">
        <f>(E81*Scoring!E$13)+(F81*Scoring!C$14)+(G81*Scoring!C$16)+(H81*Scoring!E$17)+(I81*Scoring!C$18)+(J81*Scoring!C$20)+(K81*Scoring!C71)+(L81*Scoring!C75)</f>
        <v>49.279999999999994</v>
      </c>
      <c r="D81" s="5">
        <f>SUMIF(Bye!A:A, B81, Bye!B:B)</f>
        <v>14</v>
      </c>
      <c r="E81" s="1">
        <v>228.6</v>
      </c>
      <c r="F81" s="1">
        <v>1.98</v>
      </c>
      <c r="G81" s="1">
        <v>7.55</v>
      </c>
      <c r="H81" s="1">
        <v>59.9</v>
      </c>
      <c r="I81" s="1">
        <v>0.35</v>
      </c>
      <c r="J81" s="1">
        <v>1.1000000000000001</v>
      </c>
      <c r="K81" s="1">
        <v>0</v>
      </c>
      <c r="L81" s="1">
        <v>0</v>
      </c>
      <c r="N81"/>
      <c r="O81"/>
      <c r="P81"/>
    </row>
    <row r="82" spans="1:16" x14ac:dyDescent="0.25">
      <c r="A82" t="s">
        <v>471</v>
      </c>
      <c r="B82" t="s">
        <v>29</v>
      </c>
      <c r="C82" s="7">
        <f>(E82*Scoring!E$13)+(F82*Scoring!C$14)+(G82*Scoring!C$16)+(H82*Scoring!E$17)+(I82*Scoring!C$18)+(J82*Scoring!C$20)+(K82*Scoring!C148)+(L82*Scoring!C152)</f>
        <v>46.328000000000003</v>
      </c>
      <c r="D82" s="5">
        <f>SUMIF(Bye!A:A, B82, Bye!B:B)</f>
        <v>9</v>
      </c>
      <c r="E82" s="1">
        <v>222.05</v>
      </c>
      <c r="F82" s="1">
        <v>1.33</v>
      </c>
      <c r="G82" s="1">
        <v>8.24</v>
      </c>
      <c r="H82" s="1">
        <v>74.63</v>
      </c>
      <c r="I82" s="1">
        <v>0.09</v>
      </c>
      <c r="J82" s="1">
        <v>0.1</v>
      </c>
      <c r="K82" s="1">
        <v>0</v>
      </c>
      <c r="L82" s="1">
        <v>0</v>
      </c>
      <c r="N82"/>
      <c r="O82"/>
      <c r="P82"/>
    </row>
    <row r="83" spans="1:16" x14ac:dyDescent="0.25">
      <c r="A83" t="s">
        <v>80</v>
      </c>
      <c r="B83" t="s">
        <v>51</v>
      </c>
      <c r="C83" s="7">
        <f>(E83*Scoring!E$13)+(F83*Scoring!C$14)+(G83*Scoring!C$16)+(H83*Scoring!E$17)+(I83*Scoring!C$18)+(J83*Scoring!C$20)+(K83*Scoring!C85)+(L83*Scoring!C89)</f>
        <v>43.347999999999999</v>
      </c>
      <c r="D83" s="5">
        <f>SUMIF(Bye!A:A, B83, Bye!B:B)</f>
        <v>14</v>
      </c>
      <c r="E83" s="1">
        <v>169.52</v>
      </c>
      <c r="F83" s="1">
        <v>0.45</v>
      </c>
      <c r="G83" s="1">
        <v>11.9</v>
      </c>
      <c r="H83" s="1">
        <v>94.36</v>
      </c>
      <c r="I83" s="1">
        <v>0.41</v>
      </c>
      <c r="J83" s="1">
        <v>0.1</v>
      </c>
      <c r="K83" s="1">
        <v>0</v>
      </c>
      <c r="L83" s="1">
        <v>0</v>
      </c>
      <c r="N83"/>
      <c r="O83"/>
      <c r="P83"/>
    </row>
    <row r="84" spans="1:16" x14ac:dyDescent="0.25">
      <c r="A84" t="s">
        <v>227</v>
      </c>
      <c r="B84" t="s">
        <v>43</v>
      </c>
      <c r="C84" s="7">
        <f>(E84*Scoring!E$13)+(F84*Scoring!C$14)+(G84*Scoring!C$16)+(H84*Scoring!E$17)+(I84*Scoring!C$18)+(J84*Scoring!C$20)+(K84*Scoring!C91)+(L84*Scoring!C95)</f>
        <v>41.508999999999993</v>
      </c>
      <c r="D84" s="5">
        <f>SUMIF(Bye!A:A, B84, Bye!B:B)</f>
        <v>5</v>
      </c>
      <c r="E84" s="1">
        <v>172.51</v>
      </c>
      <c r="F84" s="1">
        <v>1.32</v>
      </c>
      <c r="G84" s="1">
        <v>9.58</v>
      </c>
      <c r="H84" s="1">
        <v>68.58</v>
      </c>
      <c r="I84" s="1">
        <v>0</v>
      </c>
      <c r="J84" s="1">
        <v>0.1</v>
      </c>
      <c r="K84" s="1">
        <v>0</v>
      </c>
      <c r="L84" s="1">
        <v>0</v>
      </c>
      <c r="N84"/>
      <c r="O84"/>
      <c r="P84"/>
    </row>
    <row r="85" spans="1:16" x14ac:dyDescent="0.25">
      <c r="A85" t="s">
        <v>70</v>
      </c>
      <c r="B85" t="s">
        <v>26</v>
      </c>
      <c r="C85" s="7">
        <f>(E85*Scoring!E$13)+(F85*Scoring!C$14)+(G85*Scoring!C$16)+(H85*Scoring!E$17)+(I85*Scoring!C$18)+(J85*Scoring!C$20)+(K85*Scoring!C21)+(L85*Scoring!C25)</f>
        <v>40.57</v>
      </c>
      <c r="D85" s="5">
        <f>SUMIF(Bye!A:A, B85, Bye!B:B)</f>
        <v>11</v>
      </c>
      <c r="E85" s="1">
        <v>216.3</v>
      </c>
      <c r="F85" s="1">
        <v>1.1000000000000001</v>
      </c>
      <c r="G85" s="1">
        <v>5.8</v>
      </c>
      <c r="H85" s="1">
        <v>45.4</v>
      </c>
      <c r="I85" s="1">
        <v>0.4</v>
      </c>
      <c r="J85" s="1">
        <v>0.4</v>
      </c>
      <c r="K85" s="1">
        <v>0</v>
      </c>
      <c r="L85" s="1">
        <v>0</v>
      </c>
      <c r="N85"/>
      <c r="O85"/>
      <c r="P85"/>
    </row>
    <row r="86" spans="1:16" x14ac:dyDescent="0.25">
      <c r="A86" t="s">
        <v>487</v>
      </c>
      <c r="B86" t="s">
        <v>44</v>
      </c>
      <c r="C86" s="7">
        <f>(E86*Scoring!E$13)+(F86*Scoring!C$14)+(G86*Scoring!C$16)+(H86*Scoring!E$17)+(I86*Scoring!C$18)+(J86*Scoring!C$20)+(K86*Scoring!C23)+(L86*Scoring!C27)</f>
        <v>40.362000000000002</v>
      </c>
      <c r="D86" s="5">
        <f>SUMIF(Bye!A:A, B86, Bye!B:B)</f>
        <v>14</v>
      </c>
      <c r="E86" s="1">
        <v>69.53</v>
      </c>
      <c r="F86" s="1">
        <v>1.1599999999999999</v>
      </c>
      <c r="G86" s="1">
        <v>11.51</v>
      </c>
      <c r="H86" s="1">
        <v>110.79</v>
      </c>
      <c r="I86" s="1">
        <v>0.66</v>
      </c>
      <c r="J86" s="1">
        <v>0.1</v>
      </c>
      <c r="K86" s="1">
        <v>0</v>
      </c>
      <c r="L86" s="1">
        <v>0</v>
      </c>
      <c r="N86"/>
      <c r="O86"/>
      <c r="P86"/>
    </row>
    <row r="87" spans="1:16" x14ac:dyDescent="0.25">
      <c r="A87" t="s">
        <v>474</v>
      </c>
      <c r="B87" t="s">
        <v>28</v>
      </c>
      <c r="C87" s="7">
        <f>(E87*Scoring!E$13)+(F87*Scoring!C$14)+(G87*Scoring!C$16)+(H87*Scoring!E$17)+(I87*Scoring!C$18)+(J87*Scoring!C$20)+(K87*Scoring!C143)+(L87*Scoring!C147)</f>
        <v>39.493999999999993</v>
      </c>
      <c r="D87" s="5">
        <f>SUMIF(Bye!A:A, B87, Bye!B:B)</f>
        <v>5</v>
      </c>
      <c r="E87" s="1">
        <v>185.03</v>
      </c>
      <c r="F87" s="1">
        <v>1.77</v>
      </c>
      <c r="G87" s="1">
        <v>6.2</v>
      </c>
      <c r="H87" s="1">
        <v>39.71</v>
      </c>
      <c r="I87" s="1">
        <v>0.05</v>
      </c>
      <c r="J87" s="1">
        <v>0.1</v>
      </c>
      <c r="K87" s="1">
        <v>0</v>
      </c>
      <c r="L87" s="1">
        <v>0</v>
      </c>
      <c r="N87"/>
      <c r="O87"/>
      <c r="P87"/>
    </row>
    <row r="88" spans="1:16" x14ac:dyDescent="0.25">
      <c r="A88" t="s">
        <v>473</v>
      </c>
      <c r="B88" t="s">
        <v>37</v>
      </c>
      <c r="C88" s="7">
        <f>(E88*Scoring!E$13)+(F88*Scoring!C$14)+(G88*Scoring!C$16)+(H88*Scoring!E$17)+(I88*Scoring!C$18)+(J88*Scoring!C$20)+(K88*Scoring!C130)+(L88*Scoring!C134)</f>
        <v>37.956999999999994</v>
      </c>
      <c r="D88" s="5">
        <f>SUMIF(Bye!A:A, B88, Bye!B:B)</f>
        <v>8</v>
      </c>
      <c r="E88" s="1">
        <v>206.64</v>
      </c>
      <c r="F88" s="1">
        <v>1.24</v>
      </c>
      <c r="G88" s="1">
        <v>4.57</v>
      </c>
      <c r="H88" s="1">
        <v>40.83</v>
      </c>
      <c r="I88" s="1">
        <v>0.3</v>
      </c>
      <c r="J88" s="1">
        <v>0.6</v>
      </c>
      <c r="K88" s="1">
        <v>0</v>
      </c>
      <c r="L88" s="1">
        <v>0</v>
      </c>
      <c r="N88"/>
      <c r="O88"/>
      <c r="P88"/>
    </row>
    <row r="89" spans="1:16" x14ac:dyDescent="0.25">
      <c r="A89" t="s">
        <v>479</v>
      </c>
      <c r="B89" t="s">
        <v>26</v>
      </c>
      <c r="C89" s="7">
        <f>(E89*Scoring!E$13)+(F89*Scoring!C$14)+(G89*Scoring!C$16)+(H89*Scoring!E$17)+(I89*Scoring!C$18)+(J89*Scoring!C$20)+(K89*Scoring!C53)+(L89*Scoring!C57)</f>
        <v>35.553000000000004</v>
      </c>
      <c r="D89" s="5">
        <f>SUMIF(Bye!A:A, B89, Bye!B:B)</f>
        <v>11</v>
      </c>
      <c r="E89" s="1">
        <v>159.66999999999999</v>
      </c>
      <c r="F89" s="1">
        <v>1.83</v>
      </c>
      <c r="G89" s="1">
        <v>5.25</v>
      </c>
      <c r="H89" s="1">
        <v>34.56</v>
      </c>
      <c r="I89" s="1">
        <v>0</v>
      </c>
      <c r="J89" s="1">
        <v>0.1</v>
      </c>
      <c r="K89" s="1">
        <v>0</v>
      </c>
      <c r="L89" s="1">
        <v>0</v>
      </c>
      <c r="N89"/>
      <c r="O89"/>
      <c r="P89"/>
    </row>
    <row r="90" spans="1:16" x14ac:dyDescent="0.25">
      <c r="A90" t="s">
        <v>468</v>
      </c>
      <c r="B90" t="s">
        <v>57</v>
      </c>
      <c r="C90" s="7">
        <f>(E90*Scoring!E$13)+(F90*Scoring!C$14)+(G90*Scoring!C$16)+(H90*Scoring!E$17)+(I90*Scoring!C$18)+(J90*Scoring!C$20)+(K90*Scoring!C94)+(L90*Scoring!C98)</f>
        <v>35.294000000000004</v>
      </c>
      <c r="D90" s="5">
        <f>SUMIF(Bye!A:A, B90, Bye!B:B)</f>
        <v>5</v>
      </c>
      <c r="E90" s="1">
        <v>256.92</v>
      </c>
      <c r="F90" s="1">
        <v>0.9</v>
      </c>
      <c r="G90" s="1">
        <v>2.84</v>
      </c>
      <c r="H90" s="1">
        <v>13.62</v>
      </c>
      <c r="I90" s="1">
        <v>0</v>
      </c>
      <c r="J90" s="1">
        <v>0</v>
      </c>
      <c r="K90" s="1">
        <v>0</v>
      </c>
      <c r="L90" s="1">
        <v>0</v>
      </c>
      <c r="N90"/>
      <c r="O90"/>
      <c r="P90"/>
    </row>
    <row r="91" spans="1:16" x14ac:dyDescent="0.25">
      <c r="A91" t="s">
        <v>81</v>
      </c>
      <c r="B91" t="s">
        <v>41</v>
      </c>
      <c r="C91" s="7">
        <f>(E91*Scoring!E$13)+(F91*Scoring!C$14)+(G91*Scoring!C$16)+(H91*Scoring!E$17)+(I91*Scoring!C$18)+(J91*Scoring!C$20)+(K91*Scoring!C30)+(L91*Scoring!C34)</f>
        <v>34.427000000000007</v>
      </c>
      <c r="D91" s="5">
        <f>SUMIF(Bye!A:A, B91, Bye!B:B)</f>
        <v>6</v>
      </c>
      <c r="E91" s="1">
        <v>135.30000000000001</v>
      </c>
      <c r="F91" s="1">
        <v>1.3</v>
      </c>
      <c r="G91" s="1">
        <v>8.01</v>
      </c>
      <c r="H91" s="1">
        <v>44.87</v>
      </c>
      <c r="I91" s="1">
        <v>0.15</v>
      </c>
      <c r="J91" s="1">
        <v>0.3</v>
      </c>
      <c r="K91" s="1">
        <v>0</v>
      </c>
      <c r="L91" s="1">
        <v>0</v>
      </c>
      <c r="N91"/>
      <c r="O91"/>
      <c r="P91"/>
    </row>
    <row r="92" spans="1:16" x14ac:dyDescent="0.25">
      <c r="A92" t="s">
        <v>476</v>
      </c>
      <c r="B92" t="s">
        <v>24</v>
      </c>
      <c r="C92" s="7">
        <f>(E92*Scoring!E$13)+(F92*Scoring!C$14)+(G92*Scoring!C$16)+(H92*Scoring!E$17)+(I92*Scoring!C$18)+(J92*Scoring!C$20)+(K92*Scoring!C20)+(L92*Scoring!C24)</f>
        <v>33.416000000000004</v>
      </c>
      <c r="D92" s="5">
        <f>SUMIF(Bye!A:A, B92, Bye!B:B)</f>
        <v>9</v>
      </c>
      <c r="E92" s="1">
        <v>171.62</v>
      </c>
      <c r="F92" s="1">
        <v>1.34</v>
      </c>
      <c r="G92" s="1">
        <v>4.25</v>
      </c>
      <c r="H92" s="1">
        <v>37.64</v>
      </c>
      <c r="I92" s="1">
        <v>0.05</v>
      </c>
      <c r="J92" s="1">
        <v>0.1</v>
      </c>
      <c r="K92" s="1">
        <v>0</v>
      </c>
      <c r="L92" s="1">
        <v>0</v>
      </c>
      <c r="N92"/>
      <c r="O92"/>
      <c r="P92"/>
    </row>
    <row r="93" spans="1:16" x14ac:dyDescent="0.25">
      <c r="A93" t="s">
        <v>397</v>
      </c>
      <c r="B93" t="s">
        <v>56</v>
      </c>
      <c r="C93" s="7">
        <f>(E93*Scoring!E$13)+(F93*Scoring!C$14)+(G93*Scoring!C$16)+(H93*Scoring!E$17)+(I93*Scoring!C$18)+(J93*Scoring!C$20)+(K93*Scoring!C73)+(L93*Scoring!C77)</f>
        <v>33.131</v>
      </c>
      <c r="D93" s="5">
        <f>SUMIF(Bye!A:A, B93, Bye!B:B)</f>
        <v>12</v>
      </c>
      <c r="E93" s="1">
        <v>199.81</v>
      </c>
      <c r="F93" s="1">
        <v>1.72</v>
      </c>
      <c r="G93" s="1">
        <v>1.75</v>
      </c>
      <c r="H93" s="1">
        <v>8.8000000000000007</v>
      </c>
      <c r="I93" s="1">
        <v>0.05</v>
      </c>
      <c r="J93" s="1">
        <v>0.1</v>
      </c>
      <c r="K93" s="1">
        <v>0</v>
      </c>
      <c r="L93" s="1">
        <v>0</v>
      </c>
      <c r="N93"/>
      <c r="O93"/>
      <c r="P93"/>
    </row>
    <row r="94" spans="1:16" x14ac:dyDescent="0.25">
      <c r="A94" t="s">
        <v>477</v>
      </c>
      <c r="B94" t="s">
        <v>50</v>
      </c>
      <c r="C94" s="7">
        <f>(E94*Scoring!E$13)+(F94*Scoring!C$14)+(G94*Scoring!C$16)+(H94*Scoring!E$17)+(I94*Scoring!C$18)+(J94*Scoring!C$20)+(K94*Scoring!C125)+(L94*Scoring!C129)</f>
        <v>32.637</v>
      </c>
      <c r="D94" s="5">
        <f>SUMIF(Bye!A:A, B94, Bye!B:B)</f>
        <v>8</v>
      </c>
      <c r="E94" s="1">
        <v>169.2</v>
      </c>
      <c r="F94" s="1">
        <v>0.89</v>
      </c>
      <c r="G94" s="1">
        <v>4.3499999999999996</v>
      </c>
      <c r="H94" s="1">
        <v>30.47</v>
      </c>
      <c r="I94" s="1">
        <v>0.53</v>
      </c>
      <c r="J94" s="1">
        <v>0.2</v>
      </c>
      <c r="K94" s="1">
        <v>0</v>
      </c>
      <c r="L94" s="1">
        <v>0</v>
      </c>
      <c r="N94"/>
      <c r="O94"/>
      <c r="P94"/>
    </row>
    <row r="95" spans="1:16" x14ac:dyDescent="0.25">
      <c r="A95" t="s">
        <v>436</v>
      </c>
      <c r="B95" t="s">
        <v>46</v>
      </c>
      <c r="C95" s="7">
        <f>(E95*Scoring!E$13)+(F95*Scoring!C$14)+(G95*Scoring!C$16)+(H95*Scoring!E$17)+(I95*Scoring!C$18)+(J95*Scoring!C$20)+(K95*Scoring!C101)+(L95*Scoring!C105)</f>
        <v>32.369999999999997</v>
      </c>
      <c r="D95" s="5">
        <f>SUMIF(Bye!A:A, B95, Bye!B:B)</f>
        <v>11</v>
      </c>
      <c r="E95" s="1">
        <v>154.19999999999999</v>
      </c>
      <c r="F95" s="1">
        <v>1</v>
      </c>
      <c r="G95" s="1">
        <v>4.8</v>
      </c>
      <c r="H95" s="1">
        <v>27.5</v>
      </c>
      <c r="I95" s="1">
        <v>0.6</v>
      </c>
      <c r="J95" s="1">
        <v>0.2</v>
      </c>
      <c r="K95" s="1">
        <v>0</v>
      </c>
      <c r="L95" s="1">
        <v>0</v>
      </c>
      <c r="N95"/>
      <c r="O95"/>
      <c r="P95"/>
    </row>
    <row r="96" spans="1:16" x14ac:dyDescent="0.25">
      <c r="A96" t="s">
        <v>379</v>
      </c>
      <c r="B96" t="s">
        <v>45</v>
      </c>
      <c r="C96" s="7">
        <f>(E96*Scoring!E$13)+(F96*Scoring!C$14)+(G96*Scoring!C$16)+(H96*Scoring!E$17)+(I96*Scoring!C$18)+(J96*Scoring!C$20)+(K96*Scoring!C27)+(L96*Scoring!C31)</f>
        <v>29.169</v>
      </c>
      <c r="D96" s="5">
        <f>SUMIF(Bye!A:A, B96, Bye!B:B)</f>
        <v>12</v>
      </c>
      <c r="E96" s="1">
        <v>184.79</v>
      </c>
      <c r="F96" s="1">
        <v>1.1000000000000001</v>
      </c>
      <c r="G96" s="1">
        <v>2.75</v>
      </c>
      <c r="H96" s="1">
        <v>17.399999999999999</v>
      </c>
      <c r="I96" s="1">
        <v>0.05</v>
      </c>
      <c r="J96" s="1">
        <v>0.7</v>
      </c>
      <c r="K96" s="1">
        <v>0</v>
      </c>
      <c r="L96" s="1">
        <v>0</v>
      </c>
      <c r="N96"/>
      <c r="O96"/>
      <c r="P96"/>
    </row>
    <row r="97" spans="1:16" x14ac:dyDescent="0.25">
      <c r="A97" t="s">
        <v>475</v>
      </c>
      <c r="B97" t="s">
        <v>35</v>
      </c>
      <c r="C97" s="7">
        <f>(E97*Scoring!E$13)+(F97*Scoring!C$14)+(G97*Scoring!C$16)+(H97*Scoring!E$17)+(I97*Scoring!C$18)+(J97*Scoring!C$20)+(K97*Scoring!C133)+(L97*Scoring!C137)</f>
        <v>29</v>
      </c>
      <c r="D97" s="5">
        <f>SUMIF(Bye!A:A, B97, Bye!B:B)</f>
        <v>8</v>
      </c>
      <c r="E97" s="1">
        <v>172</v>
      </c>
      <c r="F97" s="1">
        <v>1</v>
      </c>
      <c r="G97" s="1">
        <v>3</v>
      </c>
      <c r="H97" s="1">
        <v>28</v>
      </c>
      <c r="I97" s="1">
        <v>0</v>
      </c>
      <c r="J97" s="1">
        <v>0</v>
      </c>
      <c r="K97" s="1">
        <v>0</v>
      </c>
      <c r="L97" s="1">
        <v>0</v>
      </c>
      <c r="N97"/>
      <c r="O97"/>
      <c r="P97"/>
    </row>
    <row r="98" spans="1:16" x14ac:dyDescent="0.25">
      <c r="A98" t="s">
        <v>478</v>
      </c>
      <c r="B98" t="s">
        <v>28</v>
      </c>
      <c r="C98" s="7">
        <f>(E98*Scoring!E$13)+(F98*Scoring!C$14)+(G98*Scoring!C$16)+(H98*Scoring!E$17)+(I98*Scoring!C$18)+(J98*Scoring!C$20)+(K98*Scoring!C29)+(L98*Scoring!C33)</f>
        <v>27.1</v>
      </c>
      <c r="D98" s="5">
        <f>SUMIF(Bye!A:A, B98, Bye!B:B)</f>
        <v>5</v>
      </c>
      <c r="E98" s="1">
        <v>165</v>
      </c>
      <c r="F98" s="1">
        <v>1</v>
      </c>
      <c r="G98" s="1">
        <v>2</v>
      </c>
      <c r="H98" s="1">
        <v>26</v>
      </c>
      <c r="I98" s="1">
        <v>0</v>
      </c>
      <c r="J98" s="1">
        <v>0</v>
      </c>
      <c r="K98" s="1">
        <v>0</v>
      </c>
      <c r="L98" s="1">
        <v>0</v>
      </c>
      <c r="N98"/>
      <c r="O98"/>
      <c r="P98"/>
    </row>
    <row r="99" spans="1:16" x14ac:dyDescent="0.25">
      <c r="A99" t="s">
        <v>481</v>
      </c>
      <c r="B99" t="s">
        <v>38</v>
      </c>
      <c r="C99" s="7">
        <f>(E99*Scoring!E$13)+(F99*Scoring!C$14)+(G99*Scoring!C$16)+(H99*Scoring!E$17)+(I99*Scoring!C$18)+(J99*Scoring!C$20)+(K99*Scoring!C57)+(L99*Scoring!C61)</f>
        <v>26.64</v>
      </c>
      <c r="D99" s="5">
        <f>SUMIF(Bye!A:A, B99, Bye!B:B)</f>
        <v>10</v>
      </c>
      <c r="E99" s="1">
        <v>113.7</v>
      </c>
      <c r="F99" s="1">
        <v>0.7</v>
      </c>
      <c r="G99" s="1">
        <v>5.9</v>
      </c>
      <c r="H99" s="1">
        <v>41.7</v>
      </c>
      <c r="I99" s="1">
        <v>0.2</v>
      </c>
      <c r="J99" s="1">
        <v>0.2</v>
      </c>
      <c r="K99" s="1">
        <v>0</v>
      </c>
      <c r="L99" s="1">
        <v>0</v>
      </c>
      <c r="N99"/>
      <c r="O99"/>
      <c r="P99"/>
    </row>
    <row r="100" spans="1:16" x14ac:dyDescent="0.25">
      <c r="A100" t="s">
        <v>482</v>
      </c>
      <c r="B100" t="s">
        <v>53</v>
      </c>
      <c r="C100" s="7">
        <f>(E100*Scoring!E$13)+(F100*Scoring!C$14)+(G100*Scoring!C$16)+(H100*Scoring!E$17)+(I100*Scoring!C$18)+(J100*Scoring!C$20)+(K100*Scoring!C83)+(L100*Scoring!C87)</f>
        <v>24.725000000000001</v>
      </c>
      <c r="D100" s="5">
        <f>SUMIF(Bye!A:A, B100, Bye!B:B)</f>
        <v>12</v>
      </c>
      <c r="E100" s="1">
        <v>113.68</v>
      </c>
      <c r="F100" s="1">
        <v>0.71</v>
      </c>
      <c r="G100" s="1">
        <v>6.4</v>
      </c>
      <c r="H100" s="1">
        <v>26.97</v>
      </c>
      <c r="I100" s="1">
        <v>0</v>
      </c>
      <c r="J100" s="1">
        <v>0</v>
      </c>
      <c r="K100" s="1">
        <v>0</v>
      </c>
      <c r="L100" s="1">
        <v>0</v>
      </c>
      <c r="N100"/>
      <c r="O100"/>
      <c r="P100"/>
    </row>
    <row r="101" spans="1:16" x14ac:dyDescent="0.25">
      <c r="A101" t="s">
        <v>235</v>
      </c>
      <c r="B101" t="s">
        <v>35</v>
      </c>
      <c r="C101" s="7">
        <f>(E101*Scoring!E$13)+(F101*Scoring!C$14)+(G101*Scoring!C$16)+(H101*Scoring!E$17)+(I101*Scoring!C$18)+(J101*Scoring!C$20)+(K101*Scoring!C115)+(L101*Scoring!C119)</f>
        <v>23.397000000000002</v>
      </c>
      <c r="D101" s="5">
        <f>SUMIF(Bye!A:A, B101, Bye!B:B)</f>
        <v>8</v>
      </c>
      <c r="E101" s="1">
        <v>107.02</v>
      </c>
      <c r="F101" s="1">
        <v>1.19</v>
      </c>
      <c r="G101" s="1">
        <v>2.85</v>
      </c>
      <c r="H101" s="1">
        <v>23.05</v>
      </c>
      <c r="I101" s="1">
        <v>0.1</v>
      </c>
      <c r="J101" s="1">
        <v>0.2</v>
      </c>
      <c r="K101" s="1">
        <v>0</v>
      </c>
      <c r="L101" s="1">
        <v>0</v>
      </c>
      <c r="N101"/>
      <c r="O101"/>
      <c r="P101"/>
    </row>
    <row r="102" spans="1:16" x14ac:dyDescent="0.25">
      <c r="A102" t="s">
        <v>480</v>
      </c>
      <c r="B102" t="s">
        <v>44</v>
      </c>
      <c r="C102" s="7">
        <f>(E102*Scoring!E$13)+(F102*Scoring!C$14)+(G102*Scoring!C$16)+(H102*Scoring!E$17)+(I102*Scoring!C$18)+(J102*Scoring!C$20)+(K102*Scoring!C87)+(L102*Scoring!C91)</f>
        <v>23.026000000000003</v>
      </c>
      <c r="D102" s="5">
        <f>SUMIF(Bye!A:A, B102, Bye!B:B)</f>
        <v>14</v>
      </c>
      <c r="E102" s="1">
        <v>150.06</v>
      </c>
      <c r="F102" s="1">
        <v>0.69</v>
      </c>
      <c r="G102" s="1">
        <v>2.21</v>
      </c>
      <c r="H102" s="1">
        <v>16.7</v>
      </c>
      <c r="I102" s="1">
        <v>0</v>
      </c>
      <c r="J102" s="1">
        <v>0</v>
      </c>
      <c r="K102" s="1">
        <v>0</v>
      </c>
      <c r="L102" s="1">
        <v>0</v>
      </c>
      <c r="N102"/>
      <c r="O102"/>
      <c r="P102"/>
    </row>
    <row r="103" spans="1:16" x14ac:dyDescent="0.25">
      <c r="A103" t="s">
        <v>389</v>
      </c>
      <c r="B103" t="s">
        <v>12</v>
      </c>
      <c r="C103" s="7">
        <f>(E103*Scoring!E$13)+(F103*Scoring!C$14)+(G103*Scoring!C$16)+(H103*Scoring!E$17)+(I103*Scoring!C$18)+(J103*Scoring!C$20)+(K103*Scoring!C48)+(L103*Scoring!C52)</f>
        <v>22.884000000000004</v>
      </c>
      <c r="D103" s="5">
        <f>SUMIF(Bye!A:A, B103, Bye!B:B)</f>
        <v>7</v>
      </c>
      <c r="E103" s="1">
        <v>81.2</v>
      </c>
      <c r="F103" s="1">
        <v>0.7</v>
      </c>
      <c r="G103" s="1">
        <v>2.66</v>
      </c>
      <c r="H103" s="1">
        <v>15.04</v>
      </c>
      <c r="I103" s="1">
        <v>1.1000000000000001</v>
      </c>
      <c r="J103" s="1">
        <v>0.2</v>
      </c>
      <c r="K103" s="1">
        <v>0</v>
      </c>
      <c r="L103" s="1">
        <v>0</v>
      </c>
      <c r="N103"/>
      <c r="O103"/>
      <c r="P103"/>
    </row>
    <row r="104" spans="1:16" x14ac:dyDescent="0.25">
      <c r="A104" t="s">
        <v>82</v>
      </c>
      <c r="B104" t="s">
        <v>17</v>
      </c>
      <c r="C104" s="7">
        <f>(E104*Scoring!E$13)+(F104*Scoring!C$14)+(G104*Scoring!C$16)+(H104*Scoring!E$17)+(I104*Scoring!C$18)+(J104*Scoring!C$20)+(K104*Scoring!C28)+(L104*Scoring!C32)</f>
        <v>21.84</v>
      </c>
      <c r="D104" s="5">
        <f>SUMIF(Bye!A:A, B104, Bye!B:B)</f>
        <v>6</v>
      </c>
      <c r="E104" s="1">
        <v>47.5</v>
      </c>
      <c r="F104" s="1">
        <v>0.3</v>
      </c>
      <c r="G104" s="1">
        <v>7.5</v>
      </c>
      <c r="H104" s="1">
        <v>59.9</v>
      </c>
      <c r="I104" s="1">
        <v>0.3</v>
      </c>
      <c r="J104" s="1">
        <v>0</v>
      </c>
      <c r="K104" s="1">
        <v>0</v>
      </c>
      <c r="L104" s="1">
        <v>0</v>
      </c>
      <c r="N104"/>
      <c r="O104"/>
      <c r="P104"/>
    </row>
    <row r="105" spans="1:16" x14ac:dyDescent="0.25">
      <c r="A105" t="s">
        <v>226</v>
      </c>
      <c r="B105" t="s">
        <v>17</v>
      </c>
      <c r="C105" s="7">
        <f>(E105*Scoring!E$13)+(F105*Scoring!C$14)+(G105*Scoring!C$16)+(H105*Scoring!E$17)+(I105*Scoring!C$18)+(J105*Scoring!C$20)+(K105*Scoring!C67)+(L105*Scoring!C71)</f>
        <v>20.612000000000005</v>
      </c>
      <c r="D105" s="5">
        <f>SUMIF(Bye!A:A, B105, Bye!B:B)</f>
        <v>6</v>
      </c>
      <c r="E105" s="1">
        <v>129.27000000000001</v>
      </c>
      <c r="F105" s="1">
        <v>0.7</v>
      </c>
      <c r="G105" s="1">
        <v>2.1</v>
      </c>
      <c r="H105" s="1">
        <v>13.85</v>
      </c>
      <c r="I105" s="1">
        <v>0.05</v>
      </c>
      <c r="J105" s="1">
        <v>0.3</v>
      </c>
      <c r="K105" s="1">
        <v>0</v>
      </c>
      <c r="L105" s="1">
        <v>0</v>
      </c>
      <c r="N105"/>
      <c r="O105"/>
      <c r="P105"/>
    </row>
    <row r="106" spans="1:16" x14ac:dyDescent="0.25">
      <c r="A106" t="s">
        <v>434</v>
      </c>
      <c r="B106" t="s">
        <v>14</v>
      </c>
      <c r="C106" s="7">
        <f>(E106*Scoring!E$13)+(F106*Scoring!C$14)+(G106*Scoring!C$16)+(H106*Scoring!E$17)+(I106*Scoring!C$18)+(J106*Scoring!C$20)+(K106*Scoring!C116)+(L106*Scoring!C120)</f>
        <v>20.32</v>
      </c>
      <c r="D106" s="5">
        <f>SUMIF(Bye!A:A, B106, Bye!B:B)</f>
        <v>10</v>
      </c>
      <c r="E106" s="1">
        <v>116</v>
      </c>
      <c r="F106" s="1">
        <v>0.6</v>
      </c>
      <c r="G106" s="1">
        <v>5.6</v>
      </c>
      <c r="H106" s="1">
        <v>25.2</v>
      </c>
      <c r="I106" s="1">
        <v>0</v>
      </c>
      <c r="J106" s="1">
        <v>3</v>
      </c>
      <c r="K106" s="1">
        <v>0</v>
      </c>
      <c r="L106" s="1">
        <v>0</v>
      </c>
      <c r="N106"/>
      <c r="O106"/>
      <c r="P106"/>
    </row>
    <row r="107" spans="1:16" x14ac:dyDescent="0.25">
      <c r="A107" t="s">
        <v>222</v>
      </c>
      <c r="B107" t="s">
        <v>559</v>
      </c>
      <c r="C107" s="7">
        <f>(E107*Scoring!E$13)+(F107*Scoring!C$14)+(G107*Scoring!C$16)+(H107*Scoring!E$17)+(I107*Scoring!C$18)+(J107*Scoring!C$20)+(K107*Scoring!C52)+(L107*Scoring!C56)</f>
        <v>19.728999999999999</v>
      </c>
      <c r="D107" s="5">
        <f>SUMIF(Bye!A:A, B107, Bye!B:B)</f>
        <v>0</v>
      </c>
      <c r="E107" s="1">
        <v>73.290000000000006</v>
      </c>
      <c r="F107" s="1">
        <v>0.7</v>
      </c>
      <c r="G107" s="1">
        <v>4.1500000000000004</v>
      </c>
      <c r="H107" s="1">
        <v>30.5</v>
      </c>
      <c r="I107" s="1">
        <v>0.2</v>
      </c>
      <c r="J107" s="1">
        <v>0.2</v>
      </c>
      <c r="K107" s="1">
        <v>0</v>
      </c>
      <c r="L107" s="1">
        <v>0</v>
      </c>
      <c r="N107"/>
      <c r="O107"/>
      <c r="P107"/>
    </row>
    <row r="108" spans="1:16" x14ac:dyDescent="0.25">
      <c r="A108" t="s">
        <v>484</v>
      </c>
      <c r="B108" t="s">
        <v>55</v>
      </c>
      <c r="C108" s="7">
        <f>(E108*Scoring!E$13)+(F108*Scoring!C$14)+(G108*Scoring!C$16)+(H108*Scoring!E$17)+(I108*Scoring!C$18)+(J108*Scoring!C$20)+(K108*Scoring!C18)+(L108*Scoring!C22)</f>
        <v>18.674000000000003</v>
      </c>
      <c r="D108" s="5">
        <f>SUMIF(Bye!A:A, B108, Bye!B:B)</f>
        <v>12</v>
      </c>
      <c r="E108" s="1">
        <v>109.59</v>
      </c>
      <c r="F108" s="1">
        <v>0.84</v>
      </c>
      <c r="G108" s="1">
        <v>0.5</v>
      </c>
      <c r="H108" s="1">
        <v>6.75</v>
      </c>
      <c r="I108" s="1">
        <v>0.25</v>
      </c>
      <c r="J108" s="1">
        <v>0</v>
      </c>
      <c r="K108" s="1">
        <v>0</v>
      </c>
      <c r="L108" s="1">
        <v>0</v>
      </c>
      <c r="N108"/>
      <c r="O108"/>
      <c r="P108"/>
    </row>
    <row r="109" spans="1:16" x14ac:dyDescent="0.25">
      <c r="A109" t="s">
        <v>486</v>
      </c>
      <c r="B109" t="s">
        <v>19</v>
      </c>
      <c r="C109" s="7">
        <f>(E109*Scoring!E$13)+(F109*Scoring!C$14)+(G109*Scoring!C$16)+(H109*Scoring!E$17)+(I109*Scoring!C$18)+(J109*Scoring!C$20)+(K109*Scoring!C89)+(L109*Scoring!C93)</f>
        <v>18.036000000000001</v>
      </c>
      <c r="D109" s="5">
        <f>SUMIF(Bye!A:A, B109, Bye!B:B)</f>
        <v>8</v>
      </c>
      <c r="E109" s="1">
        <v>101.49</v>
      </c>
      <c r="F109" s="1">
        <v>0.76</v>
      </c>
      <c r="G109" s="1">
        <v>1.48</v>
      </c>
      <c r="H109" s="1">
        <v>15.47</v>
      </c>
      <c r="I109" s="1">
        <v>0.05</v>
      </c>
      <c r="J109" s="1">
        <v>0</v>
      </c>
      <c r="K109" s="1">
        <v>0</v>
      </c>
      <c r="L109" s="1">
        <v>0</v>
      </c>
      <c r="N109"/>
      <c r="O109"/>
      <c r="P109"/>
    </row>
    <row r="110" spans="1:16" x14ac:dyDescent="0.25">
      <c r="A110" t="s">
        <v>483</v>
      </c>
      <c r="B110" t="s">
        <v>28</v>
      </c>
      <c r="C110" s="7">
        <f>(E110*Scoring!E$13)+(F110*Scoring!C$14)+(G110*Scoring!C$16)+(H110*Scoring!E$17)+(I110*Scoring!C$18)+(J110*Scoring!C$20)+(K110*Scoring!C142)+(L110*Scoring!C146)</f>
        <v>17.503</v>
      </c>
      <c r="D110" s="5">
        <f>SUMIF(Bye!A:A, B110, Bye!B:B)</f>
        <v>5</v>
      </c>
      <c r="E110" s="1">
        <v>109.83</v>
      </c>
      <c r="F110" s="1">
        <v>0.5</v>
      </c>
      <c r="G110" s="1">
        <v>2.2000000000000002</v>
      </c>
      <c r="H110" s="1">
        <v>13.2</v>
      </c>
      <c r="I110" s="1">
        <v>0</v>
      </c>
      <c r="J110" s="1">
        <v>0</v>
      </c>
      <c r="K110" s="1">
        <v>0</v>
      </c>
      <c r="L110" s="1">
        <v>0</v>
      </c>
      <c r="N110"/>
      <c r="O110"/>
      <c r="P110"/>
    </row>
    <row r="111" spans="1:16" x14ac:dyDescent="0.25">
      <c r="A111" t="s">
        <v>240</v>
      </c>
      <c r="B111" t="s">
        <v>41</v>
      </c>
      <c r="C111" s="7">
        <f>(E111*Scoring!E$13)+(F111*Scoring!C$14)+(G111*Scoring!C$16)+(H111*Scoring!E$17)+(I111*Scoring!C$18)+(J111*Scoring!C$20)+(K111*Scoring!C124)+(L111*Scoring!C128)</f>
        <v>17.095000000000002</v>
      </c>
      <c r="D111" s="5">
        <f>SUMIF(Bye!A:A, B111, Bye!B:B)</f>
        <v>6</v>
      </c>
      <c r="E111" s="1">
        <v>103.3</v>
      </c>
      <c r="F111" s="1">
        <v>0.45</v>
      </c>
      <c r="G111" s="1">
        <v>2.15</v>
      </c>
      <c r="H111" s="1">
        <v>14.15</v>
      </c>
      <c r="I111" s="1">
        <v>0.1</v>
      </c>
      <c r="J111" s="1">
        <v>0.1</v>
      </c>
      <c r="K111" s="1">
        <v>0</v>
      </c>
      <c r="L111" s="1">
        <v>0</v>
      </c>
      <c r="N111"/>
      <c r="O111"/>
      <c r="P111"/>
    </row>
    <row r="112" spans="1:16" x14ac:dyDescent="0.25">
      <c r="A112" t="s">
        <v>485</v>
      </c>
      <c r="B112" t="s">
        <v>35</v>
      </c>
      <c r="C112" s="7">
        <f>(E112*Scoring!E$13)+(F112*Scoring!C$14)+(G112*Scoring!C$16)+(H112*Scoring!E$17)+(I112*Scoring!C$18)+(J112*Scoring!C$20)+(K112*Scoring!C95)+(L112*Scoring!C99)</f>
        <v>15.128000000000002</v>
      </c>
      <c r="D112" s="5">
        <f>SUMIF(Bye!A:A, B112, Bye!B:B)</f>
        <v>8</v>
      </c>
      <c r="E112" s="1">
        <v>104.6</v>
      </c>
      <c r="F112" s="1">
        <v>0.15</v>
      </c>
      <c r="G112" s="1">
        <v>1.66</v>
      </c>
      <c r="H112" s="1">
        <v>19.079999999999998</v>
      </c>
      <c r="I112" s="1">
        <v>0.05</v>
      </c>
      <c r="J112" s="1">
        <v>0.1</v>
      </c>
      <c r="K112" s="1">
        <v>0</v>
      </c>
      <c r="L112" s="1">
        <v>0</v>
      </c>
      <c r="N112"/>
      <c r="O112"/>
      <c r="P112"/>
    </row>
    <row r="113" spans="1:16" x14ac:dyDescent="0.25">
      <c r="A113" t="s">
        <v>435</v>
      </c>
      <c r="B113" t="s">
        <v>56</v>
      </c>
      <c r="C113" s="7">
        <f>(E113*Scoring!E$13)+(F113*Scoring!C$14)+(G113*Scoring!C$16)+(H113*Scoring!E$17)+(I113*Scoring!C$18)+(J113*Scoring!C$20)+(K113*Scoring!C141)+(L113*Scoring!C145)</f>
        <v>14.65</v>
      </c>
      <c r="D113" s="5">
        <f>SUMIF(Bye!A:A, B113, Bye!B:B)</f>
        <v>12</v>
      </c>
      <c r="E113" s="1">
        <v>85.5</v>
      </c>
      <c r="F113" s="1">
        <v>1</v>
      </c>
      <c r="G113" s="1">
        <v>0</v>
      </c>
      <c r="H113" s="1">
        <v>1</v>
      </c>
      <c r="I113" s="1">
        <v>0</v>
      </c>
      <c r="J113" s="1">
        <v>0</v>
      </c>
      <c r="K113" s="1">
        <v>0</v>
      </c>
      <c r="L113" s="1">
        <v>0</v>
      </c>
      <c r="N113"/>
      <c r="O113"/>
      <c r="P113"/>
    </row>
    <row r="114" spans="1:16" x14ac:dyDescent="0.25">
      <c r="A114" t="s">
        <v>233</v>
      </c>
      <c r="B114" t="s">
        <v>50</v>
      </c>
      <c r="C114" s="7">
        <f>(E114*Scoring!E$13)+(F114*Scoring!C$14)+(G114*Scoring!C$16)+(H114*Scoring!E$17)+(I114*Scoring!C$18)+(J114*Scoring!C$20)+(K114*Scoring!C106)+(L114*Scoring!C110)</f>
        <v>13.360000000000001</v>
      </c>
      <c r="D114" s="5">
        <f>SUMIF(Bye!A:A, B114, Bye!B:B)</f>
        <v>8</v>
      </c>
      <c r="E114" s="1">
        <v>47</v>
      </c>
      <c r="F114" s="1">
        <v>0.2</v>
      </c>
      <c r="G114" s="1">
        <v>4.2</v>
      </c>
      <c r="H114" s="1">
        <v>28.6</v>
      </c>
      <c r="I114" s="1">
        <v>0.1</v>
      </c>
      <c r="J114" s="1">
        <v>0.2</v>
      </c>
      <c r="K114" s="1">
        <v>0</v>
      </c>
      <c r="L114" s="1">
        <v>0</v>
      </c>
      <c r="N114"/>
      <c r="O114"/>
      <c r="P114"/>
    </row>
    <row r="115" spans="1:16" x14ac:dyDescent="0.25">
      <c r="A115" t="s">
        <v>392</v>
      </c>
      <c r="B115" t="s">
        <v>19</v>
      </c>
      <c r="C115" s="7">
        <f>(E115*Scoring!E$13)+(F115*Scoring!C$14)+(G115*Scoring!C$16)+(H115*Scoring!E$17)+(I115*Scoring!C$18)+(J115*Scoring!C$20)+(K115*Scoring!C92)+(L115*Scoring!C96)</f>
        <v>13.07</v>
      </c>
      <c r="D115" s="5">
        <f>SUMIF(Bye!A:A, B115, Bye!B:B)</f>
        <v>8</v>
      </c>
      <c r="E115" s="1">
        <v>69.599999999999994</v>
      </c>
      <c r="F115" s="1">
        <v>0.4</v>
      </c>
      <c r="G115" s="1">
        <v>1.9</v>
      </c>
      <c r="H115" s="1">
        <v>14.1</v>
      </c>
      <c r="I115" s="1">
        <v>0.1</v>
      </c>
      <c r="J115" s="1">
        <v>0.2</v>
      </c>
      <c r="K115" s="1">
        <v>0</v>
      </c>
      <c r="L115" s="1">
        <v>0</v>
      </c>
      <c r="N115"/>
      <c r="O115"/>
      <c r="P115"/>
    </row>
    <row r="116" spans="1:16" x14ac:dyDescent="0.25">
      <c r="A116" t="s">
        <v>489</v>
      </c>
      <c r="B116" t="s">
        <v>16</v>
      </c>
      <c r="C116" s="7">
        <f>(E116*Scoring!E$13)+(F116*Scoring!C$14)+(G116*Scoring!C$16)+(H116*Scoring!E$17)+(I116*Scoring!C$18)+(J116*Scoring!C$20)+(K116*Scoring!C26)+(L116*Scoring!C30)</f>
        <v>12.191000000000001</v>
      </c>
      <c r="D116" s="5">
        <f>SUMIF(Bye!A:A, B116, Bye!B:B)</f>
        <v>10</v>
      </c>
      <c r="E116" s="1">
        <v>49.94</v>
      </c>
      <c r="F116" s="1">
        <v>0.17</v>
      </c>
      <c r="G116" s="1">
        <v>2.62</v>
      </c>
      <c r="H116" s="1">
        <v>35.57</v>
      </c>
      <c r="I116" s="1">
        <v>0</v>
      </c>
      <c r="J116" s="1">
        <v>0</v>
      </c>
      <c r="K116" s="1">
        <v>0</v>
      </c>
      <c r="L116" s="1">
        <v>0</v>
      </c>
      <c r="N116"/>
      <c r="O116"/>
      <c r="P116"/>
    </row>
    <row r="117" spans="1:16" x14ac:dyDescent="0.25">
      <c r="A117" t="s">
        <v>491</v>
      </c>
      <c r="B117" t="s">
        <v>21</v>
      </c>
      <c r="C117" s="7">
        <f>(E117*Scoring!E$13)+(F117*Scoring!C$14)+(G117*Scoring!C$16)+(H117*Scoring!E$17)+(I117*Scoring!C$18)+(J117*Scoring!C$20)+(K117*Scoring!C133)+(L117*Scoring!C137)</f>
        <v>11.860000000000001</v>
      </c>
      <c r="D117" s="5">
        <f>SUMIF(Bye!A:A, B117, Bye!B:B)</f>
        <v>8</v>
      </c>
      <c r="E117" s="1">
        <v>37</v>
      </c>
      <c r="F117" s="1">
        <v>0.2</v>
      </c>
      <c r="G117" s="1">
        <v>4</v>
      </c>
      <c r="H117" s="1">
        <v>25.6</v>
      </c>
      <c r="I117" s="1">
        <v>0.1</v>
      </c>
      <c r="J117" s="1">
        <v>0.2</v>
      </c>
      <c r="N117"/>
      <c r="O117"/>
      <c r="P117"/>
    </row>
    <row r="118" spans="1:16" x14ac:dyDescent="0.25">
      <c r="A118" t="s">
        <v>488</v>
      </c>
      <c r="B118" t="s">
        <v>45</v>
      </c>
      <c r="C118" s="7">
        <f>(E118*Scoring!E$13)+(F118*Scoring!C$14)+(G118*Scoring!C$16)+(H118*Scoring!E$17)+(I118*Scoring!C$18)+(J118*Scoring!C$20)+(K118*Scoring!C131)+(L118*Scoring!C135)</f>
        <v>11.440000000000003</v>
      </c>
      <c r="D118" s="5">
        <f>SUMIF(Bye!A:A, B118, Bye!B:B)</f>
        <v>12</v>
      </c>
      <c r="E118" s="1">
        <v>52.7</v>
      </c>
      <c r="F118" s="1">
        <v>0.4</v>
      </c>
      <c r="G118" s="1">
        <v>2</v>
      </c>
      <c r="H118" s="1">
        <v>13.7</v>
      </c>
      <c r="I118" s="1">
        <v>0.1</v>
      </c>
      <c r="J118" s="1">
        <v>0.2</v>
      </c>
      <c r="K118" s="1">
        <v>0</v>
      </c>
      <c r="L118" s="1">
        <v>0</v>
      </c>
      <c r="N118"/>
      <c r="O118"/>
      <c r="P118"/>
    </row>
    <row r="119" spans="1:16" x14ac:dyDescent="0.25">
      <c r="A119" t="s">
        <v>490</v>
      </c>
      <c r="B119" t="s">
        <v>40</v>
      </c>
      <c r="C119" s="7">
        <f>(E119*Scoring!E$13)+(F119*Scoring!C$14)+(G119*Scoring!C$16)+(H119*Scoring!E$17)+(I119*Scoring!C$18)+(J119*Scoring!C$20)+(K119*Scoring!C104)+(L119*Scoring!C108)</f>
        <v>9.9800000000000022</v>
      </c>
      <c r="D119" s="5">
        <f>SUMIF(Bye!A:A, B119, Bye!B:B)</f>
        <v>10</v>
      </c>
      <c r="E119" s="1">
        <v>40.299999999999997</v>
      </c>
      <c r="F119" s="1">
        <v>0.3</v>
      </c>
      <c r="G119" s="1">
        <v>2.2000000000000002</v>
      </c>
      <c r="H119" s="1">
        <v>15.5</v>
      </c>
      <c r="I119" s="1">
        <v>0.1</v>
      </c>
      <c r="J119" s="1">
        <v>0.2</v>
      </c>
      <c r="K119" s="1">
        <v>0</v>
      </c>
      <c r="L119" s="1">
        <v>0</v>
      </c>
      <c r="N119"/>
      <c r="O119"/>
      <c r="P119"/>
    </row>
    <row r="120" spans="1:16" x14ac:dyDescent="0.25">
      <c r="A120" t="s">
        <v>343</v>
      </c>
      <c r="B120" t="s">
        <v>38</v>
      </c>
      <c r="C120" s="7">
        <f>(E120*Scoring!E$13)+(F120*Scoring!C$14)+(G120*Scoring!C$16)+(H120*Scoring!E$17)+(I120*Scoring!C$18)+(J120*Scoring!C$20)+(K120*Scoring!C41)+(L120*Scoring!C45)</f>
        <v>9.7950000000000017</v>
      </c>
      <c r="D120" s="5">
        <f>SUMIF(Bye!A:A, B120, Bye!B:B)</f>
        <v>10</v>
      </c>
      <c r="E120" s="1">
        <v>57.75</v>
      </c>
      <c r="F120" s="1">
        <v>0.34</v>
      </c>
      <c r="G120" s="1">
        <v>1</v>
      </c>
      <c r="H120" s="1">
        <v>6.8</v>
      </c>
      <c r="I120" s="1">
        <v>0.05</v>
      </c>
      <c r="J120" s="1">
        <v>0</v>
      </c>
      <c r="K120" s="1">
        <v>0</v>
      </c>
      <c r="L120" s="1">
        <v>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68B0-F052-4DE1-95E0-C2395A0B79D3}">
  <dimension ref="A1:O151"/>
  <sheetViews>
    <sheetView topLeftCell="A116" workbookViewId="0">
      <selection activeCell="L2" sqref="L2:L151"/>
    </sheetView>
  </sheetViews>
  <sheetFormatPr defaultRowHeight="15" x14ac:dyDescent="0.25"/>
  <cols>
    <col min="1" max="1" width="18.85546875" style="1" bestFit="1" customWidth="1"/>
    <col min="2" max="2" width="11" style="1" customWidth="1"/>
    <col min="3" max="3" width="11" style="2" customWidth="1"/>
    <col min="4" max="4" width="6.5703125" style="5" bestFit="1" customWidth="1"/>
    <col min="5" max="7" width="11" style="1" customWidth="1"/>
    <col min="8" max="8" width="9.140625" style="1"/>
    <col min="9" max="9" width="11" style="1" customWidth="1"/>
    <col min="10" max="10" width="9.140625" style="1"/>
    <col min="11" max="11" width="26.7109375" style="1" bestFit="1" customWidth="1"/>
    <col min="12" max="12" width="25.140625" style="1" bestFit="1" customWidth="1"/>
    <col min="13" max="14" width="11" style="1" customWidth="1"/>
    <col min="15" max="15" width="12" style="1" customWidth="1"/>
  </cols>
  <sheetData>
    <row r="1" spans="1:15" x14ac:dyDescent="0.25">
      <c r="A1" s="1" t="s">
        <v>0</v>
      </c>
      <c r="B1" s="1" t="s">
        <v>1</v>
      </c>
      <c r="C1" s="2" t="s">
        <v>148</v>
      </c>
      <c r="D1" s="5" t="s">
        <v>208</v>
      </c>
      <c r="E1" s="1" t="s">
        <v>59</v>
      </c>
      <c r="F1" s="1" t="s">
        <v>4</v>
      </c>
      <c r="G1" s="1" t="s">
        <v>5</v>
      </c>
      <c r="H1" s="1" t="s">
        <v>277</v>
      </c>
      <c r="I1" s="1" t="s">
        <v>278</v>
      </c>
      <c r="J1" s="1" t="s">
        <v>10</v>
      </c>
      <c r="K1" s="1" t="s">
        <v>433</v>
      </c>
      <c r="L1" s="1" t="s">
        <v>432</v>
      </c>
      <c r="M1"/>
      <c r="N1"/>
      <c r="O1"/>
    </row>
    <row r="2" spans="1:15" x14ac:dyDescent="0.25">
      <c r="A2" s="1" t="s">
        <v>241</v>
      </c>
      <c r="B2" s="1" t="s">
        <v>40</v>
      </c>
      <c r="C2" s="7">
        <f>(E2*Scoring!C$16)+(F2*Scoring!E$17)+(G2*Scoring!C$18)+(H2*Scoring!E$13)+(I2*Scoring!C$14)+(J2*Scoring!C$20)+(K2*Scoring!C$19)+(L2*Scoring!C$20)</f>
        <v>382.63780000000003</v>
      </c>
      <c r="D2" s="5">
        <f>SUMIF(Bye!A:A, B2, Bye!B:B)</f>
        <v>10</v>
      </c>
      <c r="E2" s="1">
        <v>113.94452</v>
      </c>
      <c r="F2" s="1">
        <v>1548.4853000000001</v>
      </c>
      <c r="G2" s="1">
        <v>14.321624999999999</v>
      </c>
      <c r="H2" s="1">
        <v>10.15</v>
      </c>
      <c r="I2" s="1">
        <v>0.05</v>
      </c>
      <c r="J2" s="1">
        <v>0.4</v>
      </c>
      <c r="K2" s="1">
        <v>9</v>
      </c>
      <c r="L2" s="1">
        <v>0</v>
      </c>
      <c r="M2"/>
      <c r="N2"/>
      <c r="O2"/>
    </row>
    <row r="3" spans="1:15" x14ac:dyDescent="0.25">
      <c r="A3" s="1" t="s">
        <v>105</v>
      </c>
      <c r="B3" s="1" t="s">
        <v>41</v>
      </c>
      <c r="C3" s="7">
        <f>(E3*Scoring!C$16)+(F3*Scoring!E$17)+(G3*Scoring!C$18)+(H3*Scoring!E$13)+(I3*Scoring!C$14)+(J3*Scoring!C$20)+(K3*Scoring!C$19)+(L3*Scoring!C$20)</f>
        <v>326.20044000000001</v>
      </c>
      <c r="D3" s="5">
        <f>SUMIF(Bye!A:A, B3, Bye!B:B)</f>
        <v>6</v>
      </c>
      <c r="E3" s="1">
        <v>113.32250500000001</v>
      </c>
      <c r="F3" s="1">
        <v>1350.8441499999999</v>
      </c>
      <c r="G3" s="1">
        <v>9.0114199999999993</v>
      </c>
      <c r="H3" s="1">
        <v>1.25</v>
      </c>
      <c r="I3" s="1">
        <v>0</v>
      </c>
      <c r="J3" s="1">
        <v>0.4</v>
      </c>
      <c r="K3" s="1">
        <v>8</v>
      </c>
      <c r="L3" s="1">
        <v>0</v>
      </c>
      <c r="M3"/>
      <c r="N3"/>
      <c r="O3"/>
    </row>
    <row r="4" spans="1:15" x14ac:dyDescent="0.25">
      <c r="A4" s="1" t="s">
        <v>401</v>
      </c>
      <c r="B4" s="1" t="s">
        <v>33</v>
      </c>
      <c r="C4" s="7">
        <f>(E4*Scoring!C$16)+(F4*Scoring!E$17)+(G4*Scoring!C$18)+(H4*Scoring!E$13)+(I4*Scoring!C$14)+(J4*Scoring!C$20)+(K4*Scoring!C$19)+(L4*Scoring!C$20)</f>
        <v>319.78069996700003</v>
      </c>
      <c r="D4" s="5">
        <f>SUMIF(Bye!A:A, B4, Bye!B:B)</f>
        <v>14</v>
      </c>
      <c r="E4" s="1">
        <v>107.0145208</v>
      </c>
      <c r="F4" s="1">
        <v>1331.627925</v>
      </c>
      <c r="G4" s="1">
        <v>10.08112</v>
      </c>
      <c r="H4" s="1">
        <v>12.16666667</v>
      </c>
      <c r="I4" s="1">
        <v>0.05</v>
      </c>
      <c r="J4" s="1">
        <v>0.4</v>
      </c>
      <c r="K4" s="1">
        <v>6</v>
      </c>
      <c r="L4" s="1">
        <v>0</v>
      </c>
      <c r="M4"/>
      <c r="N4"/>
      <c r="O4"/>
    </row>
    <row r="5" spans="1:15" x14ac:dyDescent="0.25">
      <c r="A5" s="1" t="s">
        <v>400</v>
      </c>
      <c r="B5" s="1" t="s">
        <v>42</v>
      </c>
      <c r="C5" s="7">
        <f>(E5*Scoring!C$16)+(F5*Scoring!E$17)+(G5*Scoring!C$18)+(H5*Scoring!E$13)+(I5*Scoring!C$14)+(J5*Scoring!C$20)+(K5*Scoring!C$19)+(L5*Scoring!C$20)</f>
        <v>299.07727700000004</v>
      </c>
      <c r="D5" s="5">
        <f>SUMIF(Bye!A:A, B5, Bye!B:B)</f>
        <v>8</v>
      </c>
      <c r="E5" s="1">
        <v>96.410399999999996</v>
      </c>
      <c r="F5" s="1">
        <v>1276.0421699999999</v>
      </c>
      <c r="G5" s="1">
        <v>9.3496100000000002</v>
      </c>
      <c r="H5" s="1">
        <v>18.149999999999999</v>
      </c>
      <c r="I5" s="1">
        <v>0.05</v>
      </c>
      <c r="J5" s="1">
        <v>0.4</v>
      </c>
      <c r="K5" s="1">
        <v>5.75</v>
      </c>
      <c r="L5" s="1">
        <v>0</v>
      </c>
      <c r="M5"/>
      <c r="N5"/>
      <c r="O5"/>
    </row>
    <row r="6" spans="1:15" x14ac:dyDescent="0.25">
      <c r="A6" s="1" t="s">
        <v>398</v>
      </c>
      <c r="B6" s="1" t="s">
        <v>37</v>
      </c>
      <c r="C6" s="7">
        <f>(E6*Scoring!C$16)+(F6*Scoring!E$17)+(G6*Scoring!C$18)+(H6*Scoring!E$13)+(I6*Scoring!C$14)+(J6*Scoring!C$20)+(K6*Scoring!C$19)+(L6*Scoring!C$20)</f>
        <v>287.3415147</v>
      </c>
      <c r="D6" s="5">
        <f>SUMIF(Bye!A:A, B6, Bye!B:B)</f>
        <v>8</v>
      </c>
      <c r="E6" s="1">
        <v>99.82753237</v>
      </c>
      <c r="F6" s="1">
        <v>1231.885096</v>
      </c>
      <c r="G6" s="1">
        <v>6.979245455</v>
      </c>
      <c r="H6" s="1">
        <v>36.5</v>
      </c>
      <c r="I6" s="1">
        <v>0.45</v>
      </c>
      <c r="J6" s="1">
        <v>0.4</v>
      </c>
      <c r="K6" s="1">
        <v>5.5</v>
      </c>
      <c r="L6" s="1">
        <v>0</v>
      </c>
      <c r="M6"/>
      <c r="N6"/>
      <c r="O6"/>
    </row>
    <row r="7" spans="1:15" x14ac:dyDescent="0.25">
      <c r="A7" s="1" t="s">
        <v>260</v>
      </c>
      <c r="B7" s="1" t="s">
        <v>17</v>
      </c>
      <c r="C7" s="7">
        <f>(E7*Scoring!C$16)+(F7*Scoring!E$17)+(G7*Scoring!C$18)+(H7*Scoring!E$13)+(I7*Scoring!C$14)+(J7*Scoring!C$20)+(K7*Scoring!C$19)+(L7*Scoring!C$20)</f>
        <v>278.09104910999997</v>
      </c>
      <c r="D7" s="5">
        <f>SUMIF(Bye!A:A, B7, Bye!B:B)</f>
        <v>6</v>
      </c>
      <c r="E7" s="1">
        <v>86.654561110000003</v>
      </c>
      <c r="F7" s="1">
        <v>1219.17</v>
      </c>
      <c r="G7" s="1">
        <v>8.8782479999999993</v>
      </c>
      <c r="H7" s="1">
        <v>0.5</v>
      </c>
      <c r="I7" s="1">
        <v>0</v>
      </c>
      <c r="J7" s="1">
        <v>0.3</v>
      </c>
      <c r="K7" s="1">
        <v>5.5</v>
      </c>
      <c r="L7" s="1">
        <v>0</v>
      </c>
      <c r="M7"/>
      <c r="N7"/>
      <c r="O7"/>
    </row>
    <row r="8" spans="1:15" x14ac:dyDescent="0.25">
      <c r="A8" s="1" t="s">
        <v>103</v>
      </c>
      <c r="B8" s="1" t="s">
        <v>16</v>
      </c>
      <c r="C8" s="7">
        <f>(E8*Scoring!C$16)+(F8*Scoring!E$17)+(G8*Scoring!C$18)+(H8*Scoring!E$13)+(I8*Scoring!C$14)+(J8*Scoring!C$20)+(K8*Scoring!C$19)+(L8*Scoring!C$20)</f>
        <v>286.55931459400006</v>
      </c>
      <c r="D8" s="5">
        <f>SUMIF(Bye!A:A, B8, Bye!B:B)</f>
        <v>10</v>
      </c>
      <c r="E8" s="1">
        <v>106.88920229999999</v>
      </c>
      <c r="F8" s="1">
        <v>1194.580046</v>
      </c>
      <c r="G8" s="1">
        <v>6.6065692309999999</v>
      </c>
      <c r="H8" s="1">
        <v>52.726923079999999</v>
      </c>
      <c r="I8" s="1">
        <v>0.1</v>
      </c>
      <c r="J8" s="1">
        <v>0.9</v>
      </c>
      <c r="K8" s="1">
        <v>5.2</v>
      </c>
      <c r="L8" s="1">
        <v>0</v>
      </c>
      <c r="M8"/>
      <c r="N8"/>
      <c r="O8"/>
    </row>
    <row r="9" spans="1:15" x14ac:dyDescent="0.25">
      <c r="A9" s="1" t="s">
        <v>245</v>
      </c>
      <c r="B9" s="1" t="s">
        <v>35</v>
      </c>
      <c r="C9" s="7">
        <f>(E9*Scoring!C$16)+(F9*Scoring!E$17)+(G9*Scoring!C$18)+(H9*Scoring!E$13)+(I9*Scoring!C$14)+(J9*Scoring!C$20)+(K9*Scoring!C$19)+(L9*Scoring!C$20)</f>
        <v>305.81801884400005</v>
      </c>
      <c r="D9" s="5">
        <f>SUMIF(Bye!A:A, B9, Bye!B:B)</f>
        <v>8</v>
      </c>
      <c r="E9" s="1">
        <v>106.2832125</v>
      </c>
      <c r="F9" s="1">
        <v>1171.000313</v>
      </c>
      <c r="G9" s="1">
        <v>10.37954584</v>
      </c>
      <c r="H9" s="1">
        <v>15.074999999999999</v>
      </c>
      <c r="I9" s="1">
        <v>0.75833333400000003</v>
      </c>
      <c r="J9" s="1">
        <v>0.9</v>
      </c>
      <c r="K9" s="1">
        <v>5</v>
      </c>
      <c r="L9" s="1">
        <v>0</v>
      </c>
      <c r="M9"/>
      <c r="N9"/>
      <c r="O9"/>
    </row>
    <row r="10" spans="1:15" x14ac:dyDescent="0.25">
      <c r="A10" s="1" t="s">
        <v>250</v>
      </c>
      <c r="B10" s="1" t="s">
        <v>25</v>
      </c>
      <c r="C10" s="7">
        <f>(E10*Scoring!C$16)+(F10*Scoring!E$17)+(G10*Scoring!C$18)+(H10*Scoring!E$13)+(I10*Scoring!C$14)+(J10*Scoring!C$20)+(K10*Scoring!C$19)+(L10*Scoring!C$20)</f>
        <v>272.26491599999997</v>
      </c>
      <c r="D10" s="5">
        <f>SUMIF(Bye!A:A, B10, Bye!B:B)</f>
        <v>5</v>
      </c>
      <c r="E10" s="1">
        <v>92.498940000000005</v>
      </c>
      <c r="F10" s="1">
        <v>1142.3005599999999</v>
      </c>
      <c r="G10" s="1">
        <v>8.5268200000000007</v>
      </c>
      <c r="H10" s="1">
        <v>-0.25</v>
      </c>
      <c r="I10" s="1">
        <v>0</v>
      </c>
      <c r="J10" s="1">
        <v>0.3</v>
      </c>
      <c r="K10" s="1">
        <v>4.9000000000000004</v>
      </c>
      <c r="L10" s="1">
        <v>0</v>
      </c>
      <c r="M10"/>
      <c r="N10"/>
      <c r="O10"/>
    </row>
    <row r="11" spans="1:15" x14ac:dyDescent="0.25">
      <c r="A11" s="1" t="s">
        <v>84</v>
      </c>
      <c r="B11" s="1" t="s">
        <v>53</v>
      </c>
      <c r="C11" s="7">
        <f>(E11*Scoring!C$16)+(F11*Scoring!E$17)+(G11*Scoring!C$18)+(H11*Scoring!E$13)+(I11*Scoring!C$14)+(J11*Scoring!C$20)+(K11*Scoring!C$19)+(L11*Scoring!C$20)</f>
        <v>277.85266799999999</v>
      </c>
      <c r="D11" s="5">
        <f>SUMIF(Bye!A:A, B11, Bye!B:B)</f>
        <v>12</v>
      </c>
      <c r="E11" s="1">
        <v>97.453550000000007</v>
      </c>
      <c r="F11" s="1">
        <v>1136.29332</v>
      </c>
      <c r="G11" s="1">
        <v>7.8503400000000001</v>
      </c>
      <c r="H11" s="1">
        <v>47.62726</v>
      </c>
      <c r="I11" s="1">
        <v>0.13417000000000001</v>
      </c>
      <c r="J11" s="1">
        <v>0.3</v>
      </c>
      <c r="K11" s="1">
        <v>4.8</v>
      </c>
      <c r="L11" s="1">
        <v>0</v>
      </c>
      <c r="M11"/>
      <c r="N11"/>
      <c r="O11"/>
    </row>
    <row r="12" spans="1:15" x14ac:dyDescent="0.25">
      <c r="A12" s="1" t="s">
        <v>108</v>
      </c>
      <c r="B12" s="1" t="s">
        <v>40</v>
      </c>
      <c r="C12" s="7">
        <f>(E12*Scoring!C$16)+(F12*Scoring!E$17)+(G12*Scoring!C$18)+(H12*Scoring!E$13)+(I12*Scoring!C$14)+(J12*Scoring!C$20)+(K12*Scoring!C$19)+(L12*Scoring!C$20)</f>
        <v>271.51262000000008</v>
      </c>
      <c r="D12" s="5">
        <f>SUMIF(Bye!A:A, B12, Bye!B:B)</f>
        <v>10</v>
      </c>
      <c r="E12" s="1">
        <v>85.948899999999995</v>
      </c>
      <c r="F12" s="1">
        <v>1100.8146999999999</v>
      </c>
      <c r="G12" s="1">
        <v>10.380375000000001</v>
      </c>
      <c r="H12" s="1">
        <v>0</v>
      </c>
      <c r="I12" s="1">
        <v>0</v>
      </c>
      <c r="J12" s="1">
        <v>0.9</v>
      </c>
      <c r="K12" s="1">
        <v>4.7</v>
      </c>
      <c r="L12" s="1">
        <v>0</v>
      </c>
      <c r="M12"/>
      <c r="N12"/>
      <c r="O12"/>
    </row>
    <row r="13" spans="1:15" x14ac:dyDescent="0.25">
      <c r="A13" s="1" t="s">
        <v>90</v>
      </c>
      <c r="B13" s="1" t="s">
        <v>29</v>
      </c>
      <c r="C13" s="7">
        <f>(E13*Scoring!C$16)+(F13*Scoring!E$17)+(G13*Scoring!C$18)+(H13*Scoring!E$13)+(I13*Scoring!C$14)+(J13*Scoring!C$20)+(K13*Scoring!C$19)+(L13*Scoring!C$20)</f>
        <v>244.21332430199999</v>
      </c>
      <c r="D13" s="5">
        <f>SUMIF(Bye!A:A, B13, Bye!B:B)</f>
        <v>9</v>
      </c>
      <c r="E13" s="1">
        <v>77.651378570000006</v>
      </c>
      <c r="F13" s="1">
        <v>1097.7077429999999</v>
      </c>
      <c r="G13" s="1">
        <v>7.2985285720000004</v>
      </c>
      <c r="H13" s="1">
        <v>0</v>
      </c>
      <c r="I13" s="1">
        <v>0</v>
      </c>
      <c r="J13" s="1">
        <v>0.8</v>
      </c>
      <c r="K13" s="1">
        <v>4.5999999999999996</v>
      </c>
      <c r="L13" s="1">
        <v>0</v>
      </c>
      <c r="M13"/>
      <c r="N13"/>
      <c r="O13"/>
    </row>
    <row r="14" spans="1:15" x14ac:dyDescent="0.25">
      <c r="A14" s="1" t="s">
        <v>252</v>
      </c>
      <c r="B14" s="1" t="s">
        <v>48</v>
      </c>
      <c r="C14" s="7">
        <f>(E14*Scoring!C$16)+(F14*Scoring!E$17)+(G14*Scoring!C$18)+(H14*Scoring!E$13)+(I14*Scoring!C$14)+(J14*Scoring!C$20)+(K14*Scoring!C$19)+(L14*Scoring!C$20)</f>
        <v>247.47003688000001</v>
      </c>
      <c r="D14" s="5">
        <f>SUMIF(Bye!A:A, B14, Bye!B:B)</f>
        <v>9</v>
      </c>
      <c r="E14" s="1">
        <v>88.893016880000005</v>
      </c>
      <c r="F14" s="1">
        <v>1090.60636</v>
      </c>
      <c r="G14" s="1">
        <v>6.0760639999999997</v>
      </c>
      <c r="H14" s="1">
        <v>7.6</v>
      </c>
      <c r="I14" s="1">
        <v>0.05</v>
      </c>
      <c r="J14" s="1">
        <v>1.5</v>
      </c>
      <c r="K14" s="1">
        <v>4.5</v>
      </c>
      <c r="L14" s="1">
        <v>0</v>
      </c>
      <c r="M14"/>
      <c r="N14"/>
      <c r="O14"/>
    </row>
    <row r="15" spans="1:15" x14ac:dyDescent="0.25">
      <c r="A15" s="1" t="s">
        <v>85</v>
      </c>
      <c r="B15" s="1" t="s">
        <v>24</v>
      </c>
      <c r="C15" s="7">
        <f>(E15*Scoring!C$16)+(F15*Scoring!E$17)+(G15*Scoring!C$18)+(H15*Scoring!E$13)+(I15*Scoring!C$14)+(J15*Scoring!C$20)+(K15*Scoring!C$19)+(L15*Scoring!C$20)</f>
        <v>266.10509400000001</v>
      </c>
      <c r="D15" s="5">
        <f>SUMIF(Bye!A:A, B15, Bye!B:B)</f>
        <v>9</v>
      </c>
      <c r="E15" s="1">
        <v>86.398430000000005</v>
      </c>
      <c r="F15" s="1">
        <v>1083.1406400000001</v>
      </c>
      <c r="G15" s="1">
        <v>9.6245999999999992</v>
      </c>
      <c r="H15" s="1">
        <v>3.45</v>
      </c>
      <c r="I15" s="1">
        <v>0</v>
      </c>
      <c r="J15" s="1">
        <v>0.2</v>
      </c>
      <c r="K15" s="1">
        <v>4.5</v>
      </c>
      <c r="L15" s="1">
        <v>0</v>
      </c>
      <c r="M15"/>
      <c r="N15"/>
      <c r="O15"/>
    </row>
    <row r="16" spans="1:15" x14ac:dyDescent="0.25">
      <c r="A16" s="1" t="s">
        <v>363</v>
      </c>
      <c r="B16" s="1" t="s">
        <v>19</v>
      </c>
      <c r="C16" s="7">
        <f>(E16*Scoring!C$16)+(F16*Scoring!E$17)+(G16*Scoring!C$18)+(H16*Scoring!E$13)+(I16*Scoring!C$14)+(J16*Scoring!C$20)+(K16*Scoring!C$19)+(L16*Scoring!C$20)</f>
        <v>265.78751130000001</v>
      </c>
      <c r="D16" s="5">
        <f>SUMIF(Bye!A:A, B16, Bye!B:B)</f>
        <v>8</v>
      </c>
      <c r="E16" s="1">
        <v>95.853200000000001</v>
      </c>
      <c r="F16" s="1">
        <v>1081.279313</v>
      </c>
      <c r="G16" s="1">
        <v>7.8527300000000002</v>
      </c>
      <c r="H16" s="1">
        <v>14.9</v>
      </c>
      <c r="I16" s="1">
        <v>0.05</v>
      </c>
      <c r="J16" s="1">
        <v>0.3</v>
      </c>
      <c r="K16" s="1">
        <v>4.4000000000000004</v>
      </c>
      <c r="L16" s="1">
        <v>0</v>
      </c>
      <c r="M16"/>
      <c r="N16"/>
      <c r="O16"/>
    </row>
    <row r="17" spans="1:15" x14ac:dyDescent="0.25">
      <c r="A17" s="1" t="s">
        <v>242</v>
      </c>
      <c r="B17" s="1" t="s">
        <v>43</v>
      </c>
      <c r="C17" s="7">
        <f>(E17*Scoring!C$16)+(F17*Scoring!E$17)+(G17*Scoring!C$18)+(H17*Scoring!E$13)+(I17*Scoring!C$14)+(J17*Scoring!C$20)+(K17*Scoring!C$19)+(L17*Scoring!C$20)</f>
        <v>230.69271699399999</v>
      </c>
      <c r="D17" s="5">
        <f>SUMIF(Bye!A:A, B17, Bye!B:B)</f>
        <v>5</v>
      </c>
      <c r="E17" s="1">
        <v>74.519664669999997</v>
      </c>
      <c r="F17" s="1">
        <v>1062.331754</v>
      </c>
      <c r="G17" s="1">
        <v>6.4066461539999997</v>
      </c>
      <c r="H17" s="1">
        <v>0</v>
      </c>
      <c r="I17" s="1">
        <v>0</v>
      </c>
      <c r="J17" s="1">
        <v>1.4</v>
      </c>
      <c r="K17" s="1">
        <v>4.3</v>
      </c>
      <c r="L17" s="1">
        <v>0</v>
      </c>
      <c r="M17"/>
      <c r="N17"/>
      <c r="O17"/>
    </row>
    <row r="18" spans="1:15" x14ac:dyDescent="0.25">
      <c r="A18" s="1" t="s">
        <v>83</v>
      </c>
      <c r="B18" s="1" t="s">
        <v>37</v>
      </c>
      <c r="C18" s="7">
        <f>(E18*Scoring!C$16)+(F18*Scoring!E$17)+(G18*Scoring!C$18)+(H18*Scoring!E$13)+(I18*Scoring!C$14)+(J18*Scoring!C$20)+(K18*Scoring!C$19)+(L18*Scoring!C$20)</f>
        <v>257.68841274400006</v>
      </c>
      <c r="D18" s="5">
        <f>SUMIF(Bye!A:A, B18, Bye!B:B)</f>
        <v>8</v>
      </c>
      <c r="E18" s="1">
        <v>89.69769909</v>
      </c>
      <c r="F18" s="1">
        <v>1054.9136820000001</v>
      </c>
      <c r="G18" s="1">
        <v>8.3498909090000009</v>
      </c>
      <c r="H18" s="1">
        <v>0</v>
      </c>
      <c r="I18" s="1">
        <v>0</v>
      </c>
      <c r="J18" s="1">
        <v>0.2</v>
      </c>
      <c r="K18" s="1">
        <v>4.2</v>
      </c>
      <c r="L18" s="1">
        <v>0</v>
      </c>
      <c r="M18"/>
      <c r="N18"/>
      <c r="O18"/>
    </row>
    <row r="19" spans="1:15" x14ac:dyDescent="0.25">
      <c r="A19" s="1" t="s">
        <v>348</v>
      </c>
      <c r="B19" s="1" t="s">
        <v>57</v>
      </c>
      <c r="C19" s="7">
        <f>(E19*Scoring!C$16)+(F19*Scoring!E$17)+(G19*Scoring!C$18)+(H19*Scoring!E$13)+(I19*Scoring!C$14)+(J19*Scoring!C$20)+(K19*Scoring!C$19)+(L19*Scoring!C$20)</f>
        <v>251.8700537</v>
      </c>
      <c r="D19" s="5">
        <f>SUMIF(Bye!A:A, B19, Bye!B:B)</f>
        <v>5</v>
      </c>
      <c r="E19" s="1">
        <v>90.888958500000001</v>
      </c>
      <c r="F19" s="1">
        <v>1013.985892</v>
      </c>
      <c r="G19" s="1">
        <v>6.8315634999999997</v>
      </c>
      <c r="H19" s="1">
        <v>36.056249999999999</v>
      </c>
      <c r="I19" s="1">
        <v>0.58125000000000004</v>
      </c>
      <c r="J19" s="1">
        <v>0.8</v>
      </c>
      <c r="K19" s="1">
        <v>4.0999999999999996</v>
      </c>
      <c r="L19" s="1">
        <v>0</v>
      </c>
      <c r="M19"/>
      <c r="N19"/>
      <c r="O19"/>
    </row>
    <row r="20" spans="1:15" x14ac:dyDescent="0.25">
      <c r="A20" s="1" t="s">
        <v>415</v>
      </c>
      <c r="B20" s="1" t="s">
        <v>55</v>
      </c>
      <c r="C20" s="7">
        <f>(E20*Scoring!C$16)+(F20*Scoring!E$17)+(G20*Scoring!C$18)+(H20*Scoring!E$13)+(I20*Scoring!C$14)+(J20*Scoring!C$20)+(K20*Scoring!C$19)+(L20*Scoring!C$20)</f>
        <v>234.11969500000004</v>
      </c>
      <c r="D20" s="5">
        <f>SUMIF(Bye!A:A, B20, Bye!B:B)</f>
        <v>12</v>
      </c>
      <c r="E20" s="1">
        <v>77.900954999999996</v>
      </c>
      <c r="F20" s="1">
        <v>1001.9004</v>
      </c>
      <c r="G20" s="1">
        <v>7.4214500000000001</v>
      </c>
      <c r="H20" s="1">
        <v>0</v>
      </c>
      <c r="I20" s="1">
        <v>0</v>
      </c>
      <c r="J20" s="1">
        <v>0.5</v>
      </c>
      <c r="K20" s="1">
        <v>4</v>
      </c>
      <c r="L20" s="1">
        <v>0</v>
      </c>
      <c r="M20"/>
      <c r="N20"/>
      <c r="O20"/>
    </row>
    <row r="21" spans="1:15" x14ac:dyDescent="0.25">
      <c r="A21" s="1" t="s">
        <v>346</v>
      </c>
      <c r="B21" s="1" t="s">
        <v>12</v>
      </c>
      <c r="C21" s="7">
        <f>(E21*Scoring!C$16)+(F21*Scoring!E$17)+(G21*Scoring!C$18)+(H21*Scoring!E$13)+(I21*Scoring!C$14)+(J21*Scoring!C$20)+(K21*Scoring!C$19)+(L21*Scoring!C$20)</f>
        <v>221.21014769999999</v>
      </c>
      <c r="D21" s="5">
        <f>SUMIF(Bye!A:A, B21, Bye!B:B)</f>
        <v>7</v>
      </c>
      <c r="E21" s="1">
        <v>69.976412499999995</v>
      </c>
      <c r="F21" s="1">
        <v>1001.5681</v>
      </c>
      <c r="G21" s="1">
        <v>5.5142791999999998</v>
      </c>
      <c r="H21" s="1">
        <v>55.912500000000001</v>
      </c>
      <c r="I21" s="1">
        <v>0.15</v>
      </c>
      <c r="J21" s="1">
        <v>0.2</v>
      </c>
      <c r="K21" s="1">
        <v>3.9</v>
      </c>
      <c r="L21" s="1">
        <v>0</v>
      </c>
      <c r="M21"/>
      <c r="N21"/>
      <c r="O21"/>
    </row>
    <row r="22" spans="1:15" x14ac:dyDescent="0.25">
      <c r="A22" s="1" t="s">
        <v>355</v>
      </c>
      <c r="B22" s="1" t="s">
        <v>38</v>
      </c>
      <c r="C22" s="7">
        <f>(E22*Scoring!C$16)+(F22*Scoring!E$17)+(G22*Scoring!C$18)+(H22*Scoring!E$13)+(I22*Scoring!C$14)+(J22*Scoring!C$20)+(K22*Scoring!C$19)+(L22*Scoring!C$20)</f>
        <v>235.41422904699999</v>
      </c>
      <c r="D22" s="5">
        <f>SUMIF(Bye!A:A, B22, Bye!B:B)</f>
        <v>10</v>
      </c>
      <c r="E22" s="1">
        <v>71.703939289999994</v>
      </c>
      <c r="F22" s="1">
        <v>999.74522899999999</v>
      </c>
      <c r="G22" s="1">
        <v>8.0056039999999999</v>
      </c>
      <c r="H22" s="1">
        <v>30.021428570000001</v>
      </c>
      <c r="I22" s="1">
        <v>0.35</v>
      </c>
      <c r="J22" s="1">
        <v>0.8</v>
      </c>
      <c r="K22" s="1">
        <v>3.8</v>
      </c>
      <c r="L22" s="1">
        <v>0</v>
      </c>
      <c r="M22"/>
      <c r="N22"/>
      <c r="O22"/>
    </row>
    <row r="23" spans="1:15" x14ac:dyDescent="0.25">
      <c r="A23" s="1" t="s">
        <v>94</v>
      </c>
      <c r="B23" s="1" t="s">
        <v>56</v>
      </c>
      <c r="C23" s="7">
        <f>(E23*Scoring!C$16)+(F23*Scoring!E$17)+(G23*Scoring!C$18)+(H23*Scoring!E$13)+(I23*Scoring!C$14)+(J23*Scoring!C$20)+(K23*Scoring!C$19)+(L23*Scoring!C$20)</f>
        <v>242.7444405</v>
      </c>
      <c r="D23" s="5">
        <f>SUMIF(Bye!A:A, B23, Bye!B:B)</f>
        <v>12</v>
      </c>
      <c r="E23" s="1">
        <v>79.771195000000006</v>
      </c>
      <c r="F23" s="1">
        <v>988.85965499999998</v>
      </c>
      <c r="G23" s="1">
        <v>8.8428799999999992</v>
      </c>
      <c r="H23" s="1">
        <v>4.3</v>
      </c>
      <c r="I23" s="1">
        <v>0.05</v>
      </c>
      <c r="J23" s="1">
        <v>0.8</v>
      </c>
      <c r="K23" s="1">
        <v>3.7</v>
      </c>
      <c r="L23" s="1">
        <v>0</v>
      </c>
      <c r="M23"/>
      <c r="N23"/>
      <c r="O23"/>
    </row>
    <row r="24" spans="1:15" x14ac:dyDescent="0.25">
      <c r="A24" s="1" t="s">
        <v>243</v>
      </c>
      <c r="B24" s="1" t="s">
        <v>53</v>
      </c>
      <c r="C24" s="7">
        <f>(E24*Scoring!C$16)+(F24*Scoring!E$17)+(G24*Scoring!C$18)+(H24*Scoring!E$13)+(I24*Scoring!C$14)+(J24*Scoring!C$20)+(K24*Scoring!C$19)+(L24*Scoring!C$20)</f>
        <v>221.20837</v>
      </c>
      <c r="D24" s="5">
        <f>SUMIF(Bye!A:A, B24, Bye!B:B)</f>
        <v>12</v>
      </c>
      <c r="E24" s="1">
        <v>80.407449999999997</v>
      </c>
      <c r="F24" s="1">
        <v>978.68960000000004</v>
      </c>
      <c r="G24" s="1">
        <v>5.0936599999999999</v>
      </c>
      <c r="H24" s="1">
        <v>15.7</v>
      </c>
      <c r="I24" s="1">
        <v>0.05</v>
      </c>
      <c r="J24" s="1">
        <v>0.3</v>
      </c>
      <c r="K24" s="1">
        <v>3.6</v>
      </c>
      <c r="L24" s="1">
        <v>0</v>
      </c>
      <c r="M24"/>
      <c r="N24"/>
      <c r="O24"/>
    </row>
    <row r="25" spans="1:15" x14ac:dyDescent="0.25">
      <c r="A25" s="1" t="s">
        <v>104</v>
      </c>
      <c r="B25" s="1" t="s">
        <v>31</v>
      </c>
      <c r="C25" s="7">
        <f>(E25*Scoring!C$16)+(F25*Scoring!E$17)+(G25*Scoring!C$18)+(H25*Scoring!E$13)+(I25*Scoring!C$14)+(J25*Scoring!C$20)+(K25*Scoring!C$19)+(L25*Scoring!C$20)</f>
        <v>218.57210363000002</v>
      </c>
      <c r="D25" s="5">
        <f>SUMIF(Bye!A:A, B25, Bye!B:B)</f>
        <v>9</v>
      </c>
      <c r="E25" s="1">
        <v>85.087180630000006</v>
      </c>
      <c r="F25" s="1">
        <v>978.45035499999994</v>
      </c>
      <c r="G25" s="1">
        <v>4.3149812499999998</v>
      </c>
      <c r="H25" s="1">
        <v>1.5</v>
      </c>
      <c r="I25" s="1">
        <v>0</v>
      </c>
      <c r="J25" s="1">
        <v>0.3</v>
      </c>
      <c r="K25" s="1">
        <v>3.3</v>
      </c>
      <c r="L25" s="1">
        <v>0</v>
      </c>
      <c r="M25"/>
      <c r="N25"/>
      <c r="O25"/>
    </row>
    <row r="26" spans="1:15" x14ac:dyDescent="0.25">
      <c r="A26" s="1" t="s">
        <v>356</v>
      </c>
      <c r="B26" s="1" t="s">
        <v>14</v>
      </c>
      <c r="C26" s="7">
        <f>(E26*Scoring!C$16)+(F26*Scoring!E$17)+(G26*Scoring!C$18)+(H26*Scoring!E$13)+(I26*Scoring!C$14)+(J26*Scoring!C$20)+(K26*Scoring!C$19)+(L26*Scoring!C$20)</f>
        <v>242.995353884</v>
      </c>
      <c r="D26" s="5">
        <f>SUMIF(Bye!A:A, B26, Bye!B:B)</f>
        <v>10</v>
      </c>
      <c r="E26" s="1">
        <v>92.754837519999995</v>
      </c>
      <c r="F26" s="1">
        <v>949.25698179999995</v>
      </c>
      <c r="G26" s="1">
        <v>7.6466363639999999</v>
      </c>
      <c r="H26" s="1">
        <v>3.35</v>
      </c>
      <c r="I26" s="1">
        <v>0</v>
      </c>
      <c r="J26" s="1">
        <v>0.5</v>
      </c>
      <c r="K26" s="1">
        <v>3.2</v>
      </c>
      <c r="L26" s="1">
        <v>0</v>
      </c>
      <c r="M26"/>
      <c r="N26"/>
      <c r="O26"/>
    </row>
    <row r="27" spans="1:15" x14ac:dyDescent="0.25">
      <c r="A27" s="1" t="s">
        <v>92</v>
      </c>
      <c r="B27" s="1" t="s">
        <v>45</v>
      </c>
      <c r="C27" s="7">
        <f>(E27*Scoring!C$16)+(F27*Scoring!E$17)+(G27*Scoring!C$18)+(H27*Scoring!E$13)+(I27*Scoring!C$14)+(J27*Scoring!C$20)+(K27*Scoring!C$19)+(L27*Scoring!C$20)</f>
        <v>232.33541450000001</v>
      </c>
      <c r="D27" s="5">
        <f>SUMIF(Bye!A:A, B27, Bye!B:B)</f>
        <v>12</v>
      </c>
      <c r="E27" s="1">
        <v>85.846520130000002</v>
      </c>
      <c r="F27" s="1">
        <v>930.73076370000001</v>
      </c>
      <c r="G27" s="1">
        <v>7.4818030000000002</v>
      </c>
      <c r="H27" s="1">
        <v>0.25</v>
      </c>
      <c r="I27" s="1">
        <v>0</v>
      </c>
      <c r="J27" s="1">
        <v>0.8</v>
      </c>
      <c r="K27" s="1">
        <v>3.1</v>
      </c>
      <c r="L27" s="1">
        <v>0</v>
      </c>
      <c r="M27"/>
      <c r="N27"/>
      <c r="O27"/>
    </row>
    <row r="28" spans="1:15" x14ac:dyDescent="0.25">
      <c r="A28" s="1" t="s">
        <v>87</v>
      </c>
      <c r="B28" s="1" t="s">
        <v>24</v>
      </c>
      <c r="C28" s="7">
        <f>(E28*Scoring!C$16)+(F28*Scoring!E$17)+(G28*Scoring!C$18)+(H28*Scoring!E$13)+(I28*Scoring!C$14)+(J28*Scoring!C$20)+(K28*Scoring!C$19)+(L28*Scoring!C$20)</f>
        <v>229.120924</v>
      </c>
      <c r="D28" s="5">
        <f>SUMIF(Bye!A:A, B28, Bye!B:B)</f>
        <v>9</v>
      </c>
      <c r="E28" s="1">
        <v>78.048900000000003</v>
      </c>
      <c r="F28" s="1">
        <v>907.72144000000003</v>
      </c>
      <c r="G28" s="1">
        <v>8.5374800000000004</v>
      </c>
      <c r="H28" s="1">
        <v>3.75</v>
      </c>
      <c r="I28" s="1">
        <v>0</v>
      </c>
      <c r="J28" s="1">
        <v>0.3</v>
      </c>
      <c r="K28" s="1">
        <v>3</v>
      </c>
      <c r="L28" s="1">
        <v>0</v>
      </c>
      <c r="M28"/>
      <c r="N28"/>
      <c r="O28"/>
    </row>
    <row r="29" spans="1:15" x14ac:dyDescent="0.25">
      <c r="A29" s="1" t="s">
        <v>244</v>
      </c>
      <c r="B29" s="1" t="s">
        <v>25</v>
      </c>
      <c r="C29" s="7">
        <f>(E29*Scoring!C$16)+(F29*Scoring!E$17)+(G29*Scoring!C$18)+(H29*Scoring!E$13)+(I29*Scoring!C$14)+(J29*Scoring!C$20)+(K29*Scoring!C$19)+(L29*Scoring!C$20)</f>
        <v>198.29600400000001</v>
      </c>
      <c r="D29" s="5">
        <f>SUMIF(Bye!A:A, B29, Bye!B:B)</f>
        <v>5</v>
      </c>
      <c r="E29" s="1">
        <v>66.88288</v>
      </c>
      <c r="F29" s="1">
        <v>906.31344000000001</v>
      </c>
      <c r="G29" s="1">
        <v>5.3761299999999999</v>
      </c>
      <c r="H29" s="1">
        <v>0.25</v>
      </c>
      <c r="I29" s="1">
        <v>0</v>
      </c>
      <c r="J29" s="1">
        <v>0.2</v>
      </c>
      <c r="K29" s="1">
        <v>2.9</v>
      </c>
      <c r="L29" s="1">
        <v>0</v>
      </c>
      <c r="M29"/>
      <c r="N29"/>
      <c r="O29"/>
    </row>
    <row r="30" spans="1:15" x14ac:dyDescent="0.25">
      <c r="A30" s="1" t="s">
        <v>253</v>
      </c>
      <c r="B30" s="1" t="s">
        <v>26</v>
      </c>
      <c r="C30" s="7">
        <f>(E30*Scoring!C$16)+(F30*Scoring!E$17)+(G30*Scoring!C$18)+(H30*Scoring!E$13)+(I30*Scoring!C$14)+(J30*Scoring!C$20)+(K30*Scoring!C$19)+(L30*Scoring!C$20)</f>
        <v>214.40806805</v>
      </c>
      <c r="D30" s="5">
        <f>SUMIF(Bye!A:A, B30, Bye!B:B)</f>
        <v>11</v>
      </c>
      <c r="E30" s="1">
        <v>84.057178669999999</v>
      </c>
      <c r="F30" s="1">
        <v>905.26639379999995</v>
      </c>
      <c r="G30" s="1">
        <v>5.3092499999999996</v>
      </c>
      <c r="H30" s="1">
        <v>9.6875</v>
      </c>
      <c r="I30" s="1">
        <v>0</v>
      </c>
      <c r="J30" s="1">
        <v>1.4</v>
      </c>
      <c r="K30" s="1">
        <v>2.8</v>
      </c>
      <c r="L30" s="1">
        <v>0</v>
      </c>
      <c r="M30"/>
      <c r="N30"/>
      <c r="O30"/>
    </row>
    <row r="31" spans="1:15" x14ac:dyDescent="0.25">
      <c r="A31" s="1" t="s">
        <v>259</v>
      </c>
      <c r="B31" s="1" t="s">
        <v>35</v>
      </c>
      <c r="C31" s="7">
        <f>(E31*Scoring!C$16)+(F31*Scoring!E$17)+(G31*Scoring!C$18)+(H31*Scoring!E$13)+(I31*Scoring!C$14)+(J31*Scoring!C$20)+(K31*Scoring!C$19)+(L31*Scoring!C$20)</f>
        <v>202.85198250400001</v>
      </c>
      <c r="D31" s="5">
        <f>SUMIF(Bye!A:A, B31, Bye!B:B)</f>
        <v>8</v>
      </c>
      <c r="E31" s="1">
        <v>52.030687499999999</v>
      </c>
      <c r="F31" s="1">
        <v>893.16525000000001</v>
      </c>
      <c r="G31" s="1">
        <v>6.199566667</v>
      </c>
      <c r="H31" s="1">
        <v>96.214200000000005</v>
      </c>
      <c r="I31" s="1">
        <v>1.130991667</v>
      </c>
      <c r="J31" s="1">
        <v>0.2</v>
      </c>
      <c r="K31" s="1">
        <v>2.7</v>
      </c>
      <c r="L31" s="1">
        <v>0</v>
      </c>
      <c r="M31"/>
      <c r="N31"/>
      <c r="O31"/>
    </row>
    <row r="32" spans="1:15" x14ac:dyDescent="0.25">
      <c r="A32" s="1" t="s">
        <v>255</v>
      </c>
      <c r="B32" s="1" t="s">
        <v>50</v>
      </c>
      <c r="C32" s="7">
        <f>(E32*Scoring!C$16)+(F32*Scoring!E$17)+(G32*Scoring!C$18)+(H32*Scoring!E$13)+(I32*Scoring!C$14)+(J32*Scoring!C$20)+(K32*Scoring!C$19)+(L32*Scoring!C$20)</f>
        <v>212.80946013000002</v>
      </c>
      <c r="D32" s="5">
        <f>SUMIF(Bye!A:A, B32, Bye!B:B)</f>
        <v>8</v>
      </c>
      <c r="E32" s="1">
        <v>83.528760129999995</v>
      </c>
      <c r="F32" s="1">
        <v>875.91300000000001</v>
      </c>
      <c r="G32" s="1">
        <v>5.5073999999999996</v>
      </c>
      <c r="H32" s="1">
        <v>8.4499999999999993</v>
      </c>
      <c r="I32" s="1">
        <v>0.05</v>
      </c>
      <c r="J32" s="1">
        <v>0.3</v>
      </c>
      <c r="K32" s="1">
        <v>2.6</v>
      </c>
      <c r="L32" s="1">
        <v>0</v>
      </c>
      <c r="M32"/>
      <c r="N32"/>
      <c r="O32"/>
    </row>
    <row r="33" spans="1:15" x14ac:dyDescent="0.25">
      <c r="A33" s="1" t="s">
        <v>261</v>
      </c>
      <c r="B33" s="1" t="s">
        <v>16</v>
      </c>
      <c r="C33" s="7">
        <f>(E33*Scoring!C$16)+(F33*Scoring!E$17)+(G33*Scoring!C$18)+(H33*Scoring!E$13)+(I33*Scoring!C$14)+(J33*Scoring!C$20)+(K33*Scoring!C$19)+(L33*Scoring!C$20)</f>
        <v>197.1109804669</v>
      </c>
      <c r="D33" s="5">
        <f>SUMIF(Bye!A:A, B33, Bye!B:B)</f>
        <v>10</v>
      </c>
      <c r="E33" s="1">
        <v>69.539472770000003</v>
      </c>
      <c r="F33" s="1">
        <v>867.39484619999996</v>
      </c>
      <c r="G33" s="1">
        <v>5.5383500000000003</v>
      </c>
      <c r="H33" s="1">
        <v>7.019230769</v>
      </c>
      <c r="I33" s="1">
        <v>0.05</v>
      </c>
      <c r="J33" s="1">
        <v>0.9</v>
      </c>
      <c r="K33" s="1">
        <v>2.5</v>
      </c>
      <c r="L33" s="1">
        <v>0</v>
      </c>
      <c r="M33"/>
      <c r="N33"/>
      <c r="O33"/>
    </row>
    <row r="34" spans="1:15" x14ac:dyDescent="0.25">
      <c r="A34" s="1" t="s">
        <v>274</v>
      </c>
      <c r="B34" s="1" t="s">
        <v>23</v>
      </c>
      <c r="C34" s="7">
        <f>(E34*Scoring!C$16)+(F34*Scoring!E$17)+(G34*Scoring!C$18)+(H34*Scoring!E$13)+(I34*Scoring!C$14)+(J34*Scoring!C$20)+(K34*Scoring!C$19)+(L34*Scoring!C$20)</f>
        <v>195.10285333339996</v>
      </c>
      <c r="D34" s="5">
        <f>SUMIF(Bye!A:A, B34, Bye!B:B)</f>
        <v>7</v>
      </c>
      <c r="E34" s="1">
        <v>73.864559999999997</v>
      </c>
      <c r="F34" s="1">
        <v>866.22159999999997</v>
      </c>
      <c r="G34" s="1">
        <v>4.5838000000000001</v>
      </c>
      <c r="H34" s="1">
        <v>2.133333334</v>
      </c>
      <c r="I34" s="1">
        <v>0</v>
      </c>
      <c r="J34" s="1">
        <v>0.3</v>
      </c>
      <c r="K34" s="1">
        <v>2.4</v>
      </c>
      <c r="L34" s="1">
        <v>0</v>
      </c>
      <c r="M34"/>
      <c r="N34"/>
      <c r="O34"/>
    </row>
    <row r="35" spans="1:15" x14ac:dyDescent="0.25">
      <c r="A35" s="1" t="s">
        <v>360</v>
      </c>
      <c r="B35" s="1" t="s">
        <v>41</v>
      </c>
      <c r="C35" s="7">
        <f>(E35*Scoring!C$16)+(F35*Scoring!E$17)+(G35*Scoring!C$18)+(H35*Scoring!E$13)+(I35*Scoring!C$14)+(J35*Scoring!C$20)+(K35*Scoring!C$19)+(L35*Scoring!C$20)</f>
        <v>207.85875750000002</v>
      </c>
      <c r="D35" s="5">
        <f>SUMIF(Bye!A:A, B35, Bye!B:B)</f>
        <v>6</v>
      </c>
      <c r="E35" s="1">
        <v>69.884922500000002</v>
      </c>
      <c r="F35" s="1">
        <v>865.16224999999997</v>
      </c>
      <c r="G35" s="1">
        <v>6.9160599999999999</v>
      </c>
      <c r="H35" s="1">
        <v>17.612500000000001</v>
      </c>
      <c r="I35" s="1">
        <v>0.25</v>
      </c>
      <c r="J35" s="1">
        <v>0.2</v>
      </c>
      <c r="K35" s="1">
        <v>2.2999999999999998</v>
      </c>
      <c r="L35" s="1">
        <v>0</v>
      </c>
      <c r="M35"/>
      <c r="N35"/>
      <c r="O35"/>
    </row>
    <row r="36" spans="1:15" x14ac:dyDescent="0.25">
      <c r="A36" s="1" t="s">
        <v>106</v>
      </c>
      <c r="B36" s="1" t="s">
        <v>46</v>
      </c>
      <c r="C36" s="7">
        <f>(E36*Scoring!C$16)+(F36*Scoring!E$17)+(G36*Scoring!C$18)+(H36*Scoring!E$13)+(I36*Scoring!C$14)+(J36*Scoring!C$20)+(K36*Scoring!C$19)+(L36*Scoring!C$20)</f>
        <v>196.99146199999996</v>
      </c>
      <c r="D36" s="5">
        <f>SUMIF(Bye!A:A, B36, Bye!B:B)</f>
        <v>11</v>
      </c>
      <c r="E36" s="1">
        <v>81.478660000000005</v>
      </c>
      <c r="F36" s="1">
        <v>854.26513999999997</v>
      </c>
      <c r="G36" s="1">
        <v>4.0310480000000002</v>
      </c>
      <c r="H36" s="1">
        <v>1</v>
      </c>
      <c r="I36" s="1">
        <v>0</v>
      </c>
      <c r="J36" s="1">
        <v>0.8</v>
      </c>
      <c r="K36" s="1">
        <v>2.2000000000000002</v>
      </c>
      <c r="L36" s="1">
        <v>0</v>
      </c>
      <c r="M36"/>
      <c r="N36"/>
      <c r="O36"/>
    </row>
    <row r="37" spans="1:15" x14ac:dyDescent="0.25">
      <c r="A37" s="1" t="s">
        <v>494</v>
      </c>
      <c r="B37" s="1" t="s">
        <v>28</v>
      </c>
      <c r="C37" s="7">
        <f>(E37*Scoring!C$16)+(F37*Scoring!E$17)+(G37*Scoring!C$18)+(H37*Scoring!E$13)+(I37*Scoring!C$14)+(J37*Scoring!C$20)+(K37*Scoring!C$19)+(L37*Scoring!C$20)</f>
        <v>184.24539048400004</v>
      </c>
      <c r="D37" s="5">
        <f>SUMIF(Bye!A:A, B37, Bye!B:B)</f>
        <v>5</v>
      </c>
      <c r="E37" s="1">
        <v>56.970083340000002</v>
      </c>
      <c r="F37" s="1">
        <v>843.49178570000004</v>
      </c>
      <c r="G37" s="1">
        <v>6.2460214289999998</v>
      </c>
      <c r="H37" s="1">
        <v>3.5</v>
      </c>
      <c r="I37" s="1">
        <v>0</v>
      </c>
      <c r="J37" s="1">
        <v>1.2</v>
      </c>
      <c r="K37" s="1">
        <v>2.1</v>
      </c>
      <c r="L37" s="1">
        <v>0</v>
      </c>
      <c r="M37"/>
      <c r="N37"/>
      <c r="O37"/>
    </row>
    <row r="38" spans="1:15" x14ac:dyDescent="0.25">
      <c r="A38" s="1" t="s">
        <v>404</v>
      </c>
      <c r="B38" s="1" t="s">
        <v>23</v>
      </c>
      <c r="C38" s="7">
        <f>(E38*Scoring!C$16)+(F38*Scoring!E$17)+(G38*Scoring!C$18)+(H38*Scoring!E$13)+(I38*Scoring!C$14)+(J38*Scoring!C$20)+(K38*Scoring!C$19)+(L38*Scoring!C$20)</f>
        <v>169.05059600000001</v>
      </c>
      <c r="D38" s="5">
        <f>SUMIF(Bye!A:A, B38, Bye!B:B)</f>
        <v>7</v>
      </c>
      <c r="E38" s="1">
        <v>47.812820000000002</v>
      </c>
      <c r="F38" s="1">
        <v>830.95176000000004</v>
      </c>
      <c r="G38" s="1">
        <v>5.3696000000000002</v>
      </c>
      <c r="H38" s="1">
        <v>2.25</v>
      </c>
      <c r="I38" s="1">
        <v>0</v>
      </c>
      <c r="J38" s="1">
        <v>0.3</v>
      </c>
      <c r="K38" s="1">
        <v>2</v>
      </c>
      <c r="L38" s="1">
        <v>0</v>
      </c>
      <c r="M38"/>
      <c r="N38"/>
      <c r="O38"/>
    </row>
    <row r="39" spans="1:15" x14ac:dyDescent="0.25">
      <c r="A39" s="1" t="s">
        <v>89</v>
      </c>
      <c r="B39" s="1" t="s">
        <v>19</v>
      </c>
      <c r="C39" s="7">
        <f>(E39*Scoring!C$16)+(F39*Scoring!E$17)+(G39*Scoring!C$18)+(H39*Scoring!E$13)+(I39*Scoring!C$14)+(J39*Scoring!C$20)+(K39*Scoring!C$19)+(L39*Scoring!C$20)</f>
        <v>200.95168999999999</v>
      </c>
      <c r="D39" s="5">
        <f>SUMIF(Bye!A:A, B39, Bye!B:B)</f>
        <v>8</v>
      </c>
      <c r="E39" s="1">
        <v>78.232399999999998</v>
      </c>
      <c r="F39" s="1">
        <v>821.25149999999996</v>
      </c>
      <c r="G39" s="1">
        <v>5.7481900000000001</v>
      </c>
      <c r="H39" s="1">
        <v>7.05</v>
      </c>
      <c r="I39" s="1">
        <v>0</v>
      </c>
      <c r="J39" s="1">
        <v>0.3</v>
      </c>
      <c r="K39" s="1">
        <v>1.9</v>
      </c>
      <c r="L39" s="1">
        <v>0</v>
      </c>
      <c r="M39"/>
      <c r="N39"/>
      <c r="O39"/>
    </row>
    <row r="40" spans="1:15" x14ac:dyDescent="0.25">
      <c r="A40" s="1" t="s">
        <v>410</v>
      </c>
      <c r="B40" s="1" t="s">
        <v>14</v>
      </c>
      <c r="C40" s="7">
        <f>(E40*Scoring!C$16)+(F40*Scoring!E$17)+(G40*Scoring!C$18)+(H40*Scoring!E$13)+(I40*Scoring!C$14)+(J40*Scoring!C$20)+(K40*Scoring!C$19)+(L40*Scoring!C$20)</f>
        <v>214.35391869800003</v>
      </c>
      <c r="D40" s="5">
        <f>SUMIF(Bye!A:A, B40, Bye!B:B)</f>
        <v>10</v>
      </c>
      <c r="E40" s="1">
        <v>68.926198690000007</v>
      </c>
      <c r="F40" s="1">
        <v>814.69083639999997</v>
      </c>
      <c r="G40" s="1">
        <v>7.4272727280000002</v>
      </c>
      <c r="H40" s="1">
        <v>75.95</v>
      </c>
      <c r="I40" s="1">
        <v>1.1000000000000001</v>
      </c>
      <c r="J40" s="1">
        <v>0.2</v>
      </c>
      <c r="K40" s="1">
        <v>1.8</v>
      </c>
      <c r="L40" s="1">
        <v>0</v>
      </c>
      <c r="M40"/>
      <c r="N40"/>
      <c r="O40"/>
    </row>
    <row r="41" spans="1:15" x14ac:dyDescent="0.25">
      <c r="A41" s="1" t="s">
        <v>267</v>
      </c>
      <c r="B41" s="1" t="s">
        <v>44</v>
      </c>
      <c r="C41" s="7">
        <f>(E41*Scoring!C$16)+(F41*Scoring!E$17)+(G41*Scoring!C$18)+(H41*Scoring!E$13)+(I41*Scoring!C$14)+(J41*Scoring!C$20)+(K41*Scoring!C$19)+(L41*Scoring!C$20)</f>
        <v>172.10030989399999</v>
      </c>
      <c r="D41" s="5">
        <f>SUMIF(Bye!A:A, B41, Bye!B:B)</f>
        <v>14</v>
      </c>
      <c r="E41" s="1">
        <v>61.782791320000001</v>
      </c>
      <c r="F41" s="1">
        <v>811.36090000000002</v>
      </c>
      <c r="G41" s="1">
        <v>4.0635714289999996</v>
      </c>
      <c r="H41" s="1">
        <v>0</v>
      </c>
      <c r="I41" s="1">
        <v>0</v>
      </c>
      <c r="J41" s="1">
        <v>0.3</v>
      </c>
      <c r="K41" s="1">
        <v>1.7</v>
      </c>
      <c r="L41" s="1">
        <v>0</v>
      </c>
      <c r="M41"/>
      <c r="N41"/>
      <c r="O41"/>
    </row>
    <row r="42" spans="1:15" x14ac:dyDescent="0.25">
      <c r="A42" s="1" t="s">
        <v>406</v>
      </c>
      <c r="B42" s="1" t="s">
        <v>57</v>
      </c>
      <c r="C42" s="7">
        <f>(E42*Scoring!C$16)+(F42*Scoring!E$17)+(G42*Scoring!C$18)+(H42*Scoring!E$13)+(I42*Scoring!C$14)+(J42*Scoring!C$20)+(K42*Scoring!C$19)+(L42*Scoring!C$20)</f>
        <v>184.47373545000002</v>
      </c>
      <c r="D42" s="5">
        <f>SUMIF(Bye!A:A, B42, Bye!B:B)</f>
        <v>5</v>
      </c>
      <c r="E42" s="1">
        <v>62.950045500000002</v>
      </c>
      <c r="F42" s="1">
        <v>810.54006949999996</v>
      </c>
      <c r="G42" s="1">
        <v>5.4595304999999996</v>
      </c>
      <c r="H42" s="1">
        <v>35.125</v>
      </c>
      <c r="I42" s="1">
        <v>0.05</v>
      </c>
      <c r="J42" s="1">
        <v>0.9</v>
      </c>
      <c r="K42" s="1">
        <v>1.6</v>
      </c>
      <c r="L42" s="1">
        <v>0</v>
      </c>
      <c r="M42"/>
      <c r="N42"/>
      <c r="O42"/>
    </row>
    <row r="43" spans="1:15" x14ac:dyDescent="0.25">
      <c r="A43" s="1" t="s">
        <v>247</v>
      </c>
      <c r="B43" s="1" t="s">
        <v>29</v>
      </c>
      <c r="C43" s="7">
        <f>(E43*Scoring!C$16)+(F43*Scoring!E$17)+(G43*Scoring!C$18)+(H43*Scoring!E$13)+(I43*Scoring!C$14)+(J43*Scoring!C$20)+(K43*Scoring!C$19)+(L43*Scoring!C$20)</f>
        <v>195.32873358200001</v>
      </c>
      <c r="D43" s="5">
        <f>SUMIF(Bye!A:A, B43, Bye!B:B)</f>
        <v>9</v>
      </c>
      <c r="E43" s="1">
        <v>71.010199290000003</v>
      </c>
      <c r="F43" s="1">
        <v>809.08562859999995</v>
      </c>
      <c r="G43" s="1">
        <v>6.5308285719999999</v>
      </c>
      <c r="H43" s="1">
        <v>0.25</v>
      </c>
      <c r="I43" s="1">
        <v>0</v>
      </c>
      <c r="J43" s="1">
        <v>0.3</v>
      </c>
      <c r="K43" s="1">
        <v>1.5</v>
      </c>
      <c r="L43" s="1">
        <v>0</v>
      </c>
      <c r="M43"/>
      <c r="N43"/>
      <c r="O43"/>
    </row>
    <row r="44" spans="1:15" x14ac:dyDescent="0.25">
      <c r="A44" s="1" t="s">
        <v>352</v>
      </c>
      <c r="B44" s="1" t="s">
        <v>28</v>
      </c>
      <c r="C44" s="7">
        <f>(E44*Scoring!C$16)+(F44*Scoring!E$17)+(G44*Scoring!C$18)+(H44*Scoring!E$13)+(I44*Scoring!C$14)+(J44*Scoring!C$20)+(K44*Scoring!C$19)+(L44*Scoring!C$20)</f>
        <v>189.430882865</v>
      </c>
      <c r="D44" s="5">
        <f>SUMIF(Bye!A:A, B44, Bye!B:B)</f>
        <v>5</v>
      </c>
      <c r="E44" s="1">
        <v>54.139418569999997</v>
      </c>
      <c r="F44" s="1">
        <v>808.6390715</v>
      </c>
      <c r="G44" s="1">
        <v>5.9960214289999998</v>
      </c>
      <c r="H44" s="1">
        <v>88.085714289999999</v>
      </c>
      <c r="I44" s="1">
        <v>1.0571428570000001</v>
      </c>
      <c r="J44" s="1">
        <v>0.9</v>
      </c>
      <c r="K44" s="1">
        <v>1.4</v>
      </c>
      <c r="L44" s="1">
        <v>0</v>
      </c>
      <c r="M44"/>
      <c r="N44"/>
      <c r="O44"/>
    </row>
    <row r="45" spans="1:15" x14ac:dyDescent="0.25">
      <c r="A45" s="1" t="s">
        <v>107</v>
      </c>
      <c r="B45" s="1" t="s">
        <v>44</v>
      </c>
      <c r="C45" s="7">
        <f>(E45*Scoring!C$16)+(F45*Scoring!E$17)+(G45*Scoring!C$18)+(H45*Scoring!E$13)+(I45*Scoring!C$14)+(J45*Scoring!C$20)+(K45*Scoring!C$19)+(L45*Scoring!C$20)</f>
        <v>155.79265427000001</v>
      </c>
      <c r="D45" s="5">
        <f>SUMIF(Bye!A:A, B45, Bye!B:B)</f>
        <v>14</v>
      </c>
      <c r="E45" s="1">
        <v>52.83601427</v>
      </c>
      <c r="F45" s="1">
        <v>807.6164</v>
      </c>
      <c r="G45" s="1">
        <v>3.0449999999999999</v>
      </c>
      <c r="H45" s="1">
        <v>1.25</v>
      </c>
      <c r="I45" s="1">
        <v>0</v>
      </c>
      <c r="J45" s="1">
        <v>0.1</v>
      </c>
      <c r="K45" s="1">
        <v>1.3</v>
      </c>
      <c r="L45" s="1">
        <v>0</v>
      </c>
      <c r="M45"/>
      <c r="N45"/>
      <c r="O45"/>
    </row>
    <row r="46" spans="1:15" x14ac:dyDescent="0.25">
      <c r="A46" s="1" t="s">
        <v>495</v>
      </c>
      <c r="B46" s="1" t="s">
        <v>49</v>
      </c>
      <c r="C46" s="7">
        <f>(E46*Scoring!C$16)+(F46*Scoring!E$17)+(G46*Scoring!C$18)+(H46*Scoring!E$13)+(I46*Scoring!C$14)+(J46*Scoring!C$20)+(K46*Scoring!C$19)+(L46*Scoring!C$20)</f>
        <v>176.89490105890002</v>
      </c>
      <c r="D46" s="5">
        <f>SUMIF(Bye!A:A, B46, Bye!B:B)</f>
        <v>14</v>
      </c>
      <c r="E46" s="1">
        <v>64.425881059999995</v>
      </c>
      <c r="F46" s="1">
        <v>795.16131110000003</v>
      </c>
      <c r="G46" s="1">
        <v>5.0190000000000001</v>
      </c>
      <c r="H46" s="1">
        <v>4.3888888890000004</v>
      </c>
      <c r="I46" s="1">
        <v>0</v>
      </c>
      <c r="J46" s="1">
        <v>1.2</v>
      </c>
      <c r="K46" s="1">
        <v>1.2</v>
      </c>
      <c r="L46" s="1">
        <v>0</v>
      </c>
      <c r="M46"/>
      <c r="N46"/>
      <c r="O46"/>
    </row>
    <row r="47" spans="1:15" x14ac:dyDescent="0.25">
      <c r="A47" s="1" t="s">
        <v>492</v>
      </c>
      <c r="B47" s="1" t="s">
        <v>56</v>
      </c>
      <c r="C47" s="7">
        <f>(E47*Scoring!C$16)+(F47*Scoring!E$17)+(G47*Scoring!C$18)+(H47*Scoring!E$13)+(I47*Scoring!C$14)+(J47*Scoring!C$20)+(K47*Scoring!C$19)+(L47*Scoring!C$20)</f>
        <v>204.97595149999998</v>
      </c>
      <c r="D47" s="5">
        <f>SUMIF(Bye!A:A, B47, Bye!B:B)</f>
        <v>12</v>
      </c>
      <c r="E47" s="1">
        <v>69.947665000000001</v>
      </c>
      <c r="F47" s="1">
        <v>786.40433499999995</v>
      </c>
      <c r="G47" s="1">
        <v>4.8717600000000001</v>
      </c>
      <c r="H47" s="1">
        <v>123.52952999999999</v>
      </c>
      <c r="I47" s="1">
        <v>2.0673900000000001</v>
      </c>
      <c r="J47" s="1">
        <v>0.9</v>
      </c>
      <c r="K47" s="1">
        <v>1.1000000000000001</v>
      </c>
      <c r="L47" s="1">
        <v>0</v>
      </c>
      <c r="M47"/>
      <c r="N47"/>
      <c r="O47"/>
    </row>
    <row r="48" spans="1:15" x14ac:dyDescent="0.25">
      <c r="A48" s="1" t="s">
        <v>96</v>
      </c>
      <c r="B48" s="1" t="s">
        <v>51</v>
      </c>
      <c r="C48" s="7">
        <f>(E48*Scoring!C$16)+(F48*Scoring!E$17)+(G48*Scoring!C$18)+(H48*Scoring!E$13)+(I48*Scoring!C$14)+(J48*Scoring!C$20)+(K48*Scoring!C$19)+(L48*Scoring!C$20)</f>
        <v>190.056026</v>
      </c>
      <c r="D48" s="5">
        <f>SUMIF(Bye!A:A, B48, Bye!B:B)</f>
        <v>14</v>
      </c>
      <c r="E48" s="1">
        <v>79.274479999999997</v>
      </c>
      <c r="F48" s="1">
        <v>767.40319999999997</v>
      </c>
      <c r="G48" s="1">
        <v>4.8193710000000003</v>
      </c>
      <c r="H48" s="1">
        <v>5.25</v>
      </c>
      <c r="I48" s="1">
        <v>0.3</v>
      </c>
      <c r="J48" s="1">
        <v>0.2</v>
      </c>
      <c r="K48" s="1">
        <v>1</v>
      </c>
      <c r="L48" s="1">
        <v>0</v>
      </c>
      <c r="M48"/>
      <c r="N48"/>
      <c r="O48"/>
    </row>
    <row r="49" spans="1:15" x14ac:dyDescent="0.25">
      <c r="A49" s="1" t="s">
        <v>349</v>
      </c>
      <c r="B49" s="1" t="s">
        <v>31</v>
      </c>
      <c r="C49" s="7">
        <f>(E49*Scoring!C$16)+(F49*Scoring!E$17)+(G49*Scoring!C$18)+(H49*Scoring!E$13)+(I49*Scoring!C$14)+(J49*Scoring!C$20)+(K49*Scoring!C$19)+(L49*Scoring!C$20)</f>
        <v>169.41147025000001</v>
      </c>
      <c r="D49" s="5">
        <f>SUMIF(Bye!A:A, B49, Bye!B:B)</f>
        <v>9</v>
      </c>
      <c r="E49" s="1">
        <v>65.01867025</v>
      </c>
      <c r="F49" s="1">
        <v>757.02912500000002</v>
      </c>
      <c r="G49" s="1">
        <v>4.5649812499999998</v>
      </c>
      <c r="H49" s="1">
        <v>-1</v>
      </c>
      <c r="I49" s="1">
        <v>0</v>
      </c>
      <c r="J49" s="1">
        <v>1.3</v>
      </c>
      <c r="K49" s="1">
        <v>0.9</v>
      </c>
      <c r="L49" s="1">
        <v>0</v>
      </c>
      <c r="M49"/>
      <c r="N49"/>
      <c r="O49"/>
    </row>
    <row r="50" spans="1:15" x14ac:dyDescent="0.25">
      <c r="A50" s="1" t="s">
        <v>399</v>
      </c>
      <c r="B50" s="1" t="s">
        <v>21</v>
      </c>
      <c r="C50" s="7">
        <f>(E50*Scoring!C$16)+(F50*Scoring!E$17)+(G50*Scoring!C$18)+(H50*Scoring!E$13)+(I50*Scoring!C$14)+(J50*Scoring!C$20)+(K50*Scoring!C$19)+(L50*Scoring!C$20)</f>
        <v>176.29606004999999</v>
      </c>
      <c r="D50" s="5">
        <f>SUMIF(Bye!A:A, B50, Bye!B:B)</f>
        <v>8</v>
      </c>
      <c r="E50" s="1">
        <v>58.3384</v>
      </c>
      <c r="F50" s="1">
        <v>750.73208</v>
      </c>
      <c r="G50" s="1">
        <v>6.8974086750000003</v>
      </c>
      <c r="H50" s="1">
        <v>0</v>
      </c>
      <c r="I50" s="1">
        <v>0</v>
      </c>
      <c r="J50" s="1">
        <v>0.9</v>
      </c>
      <c r="K50" s="1">
        <v>0.8</v>
      </c>
      <c r="L50" s="1">
        <v>0</v>
      </c>
      <c r="M50"/>
      <c r="N50"/>
      <c r="O50"/>
    </row>
    <row r="51" spans="1:15" x14ac:dyDescent="0.25">
      <c r="A51" s="1" t="s">
        <v>499</v>
      </c>
      <c r="B51" s="1" t="s">
        <v>17</v>
      </c>
      <c r="C51" s="7">
        <f>(E51*Scoring!C$16)+(F51*Scoring!E$17)+(G51*Scoring!C$18)+(H51*Scoring!E$13)+(I51*Scoring!C$14)+(J51*Scoring!C$20)+(K51*Scoring!C$19)+(L51*Scoring!C$20)</f>
        <v>155.76615845000001</v>
      </c>
      <c r="D51" s="5">
        <f>SUMIF(Bye!A:A, B51, Bye!B:B)</f>
        <v>6</v>
      </c>
      <c r="E51" s="1">
        <v>52.77989445</v>
      </c>
      <c r="F51" s="1">
        <v>746.6</v>
      </c>
      <c r="G51" s="1">
        <v>4.4460439999999997</v>
      </c>
      <c r="H51" s="1">
        <v>2.5</v>
      </c>
      <c r="I51" s="1">
        <v>0</v>
      </c>
      <c r="J51" s="1">
        <v>0.7</v>
      </c>
      <c r="K51" s="1">
        <v>0.7</v>
      </c>
      <c r="L51" s="1">
        <v>0</v>
      </c>
      <c r="M51"/>
      <c r="N51"/>
      <c r="O51"/>
    </row>
    <row r="52" spans="1:15" x14ac:dyDescent="0.25">
      <c r="A52" s="1" t="s">
        <v>493</v>
      </c>
      <c r="B52" s="1" t="s">
        <v>42</v>
      </c>
      <c r="C52" s="7">
        <f>(E52*Scoring!C$16)+(F52*Scoring!E$17)+(G52*Scoring!C$18)+(H52*Scoring!E$13)+(I52*Scoring!C$14)+(J52*Scoring!C$20)+(K52*Scoring!C$19)+(L52*Scoring!C$20)</f>
        <v>165.09748800000006</v>
      </c>
      <c r="D52" s="5">
        <f>SUMIF(Bye!A:A, B52, Bye!B:B)</f>
        <v>8</v>
      </c>
      <c r="E52" s="1">
        <v>56.970680000000002</v>
      </c>
      <c r="F52" s="1">
        <v>736.88247999999999</v>
      </c>
      <c r="G52" s="1">
        <v>5.4447599999999996</v>
      </c>
      <c r="H52" s="1">
        <v>8.6999999999999993</v>
      </c>
      <c r="I52" s="1">
        <v>0.05</v>
      </c>
      <c r="J52" s="1">
        <v>1.2</v>
      </c>
      <c r="K52" s="1">
        <v>0.6</v>
      </c>
      <c r="L52" s="1">
        <v>0</v>
      </c>
      <c r="M52"/>
      <c r="N52"/>
      <c r="O52"/>
    </row>
    <row r="53" spans="1:15" x14ac:dyDescent="0.25">
      <c r="A53" s="1" t="s">
        <v>88</v>
      </c>
      <c r="B53" s="1" t="s">
        <v>49</v>
      </c>
      <c r="C53" s="7">
        <f>(E53*Scoring!C$16)+(F53*Scoring!E$17)+(G53*Scoring!C$18)+(H53*Scoring!E$13)+(I53*Scoring!C$14)+(J53*Scoring!C$20)+(K53*Scoring!C$19)+(L53*Scoring!C$20)</f>
        <v>175.03937861</v>
      </c>
      <c r="D53" s="5">
        <f>SUMIF(Bye!A:A, B53, Bye!B:B)</f>
        <v>14</v>
      </c>
      <c r="E53" s="1">
        <v>68.52205361</v>
      </c>
      <c r="F53" s="1">
        <v>724.13724999999999</v>
      </c>
      <c r="G53" s="1">
        <v>5.4756</v>
      </c>
      <c r="H53" s="1">
        <v>0.5</v>
      </c>
      <c r="I53" s="1">
        <v>0</v>
      </c>
      <c r="J53" s="1">
        <v>0.3</v>
      </c>
      <c r="K53" s="1">
        <v>0.5</v>
      </c>
      <c r="L53" s="1">
        <v>0</v>
      </c>
      <c r="M53"/>
      <c r="N53"/>
      <c r="O53"/>
    </row>
    <row r="54" spans="1:15" x14ac:dyDescent="0.25">
      <c r="A54" s="1" t="s">
        <v>266</v>
      </c>
      <c r="B54" s="1" t="s">
        <v>33</v>
      </c>
      <c r="C54" s="7">
        <f>(E54*Scoring!C$16)+(F54*Scoring!E$17)+(G54*Scoring!C$18)+(H54*Scoring!E$13)+(I54*Scoring!C$14)+(J54*Scoring!C$20)+(K54*Scoring!C$19)+(L54*Scoring!C$20)</f>
        <v>171.77934704999998</v>
      </c>
      <c r="D54" s="5">
        <f>SUMIF(Bye!A:A, B54, Bye!B:B)</f>
        <v>14</v>
      </c>
      <c r="E54" s="1">
        <v>76.228147050000004</v>
      </c>
      <c r="F54" s="1">
        <v>714.76199999999994</v>
      </c>
      <c r="G54" s="1">
        <v>3.6825000000000001</v>
      </c>
      <c r="H54" s="1">
        <v>9.8000000000000007</v>
      </c>
      <c r="I54" s="1">
        <v>0</v>
      </c>
      <c r="J54" s="1">
        <v>0.2</v>
      </c>
      <c r="K54" s="1">
        <v>0.4</v>
      </c>
      <c r="L54" s="1">
        <v>0</v>
      </c>
      <c r="M54"/>
      <c r="N54"/>
      <c r="O54"/>
    </row>
    <row r="55" spans="1:15" x14ac:dyDescent="0.25">
      <c r="A55" s="1" t="s">
        <v>403</v>
      </c>
      <c r="B55" s="1" t="s">
        <v>43</v>
      </c>
      <c r="C55" s="7">
        <f>(E55*Scoring!C$16)+(F55*Scoring!E$17)+(G55*Scoring!C$18)+(H55*Scoring!E$13)+(I55*Scoring!C$14)+(J55*Scoring!C$20)+(K55*Scoring!C$19)+(L55*Scoring!C$20)</f>
        <v>147.31776740000001</v>
      </c>
      <c r="D55" s="5">
        <f>SUMIF(Bye!A:A, B55, Bye!B:B)</f>
        <v>5</v>
      </c>
      <c r="E55" s="1">
        <v>56.861296629999998</v>
      </c>
      <c r="F55" s="1">
        <v>701.16470770000001</v>
      </c>
      <c r="G55" s="1">
        <v>3.34</v>
      </c>
      <c r="H55" s="1">
        <v>0</v>
      </c>
      <c r="I55" s="1">
        <v>0</v>
      </c>
      <c r="J55" s="1">
        <v>0.6</v>
      </c>
      <c r="K55" s="1">
        <v>0.3</v>
      </c>
      <c r="M55"/>
      <c r="N55"/>
      <c r="O55"/>
    </row>
    <row r="56" spans="1:15" x14ac:dyDescent="0.25">
      <c r="A56" s="1" t="s">
        <v>345</v>
      </c>
      <c r="B56" s="1" t="s">
        <v>21</v>
      </c>
      <c r="C56" s="7">
        <f>(E56*Scoring!C$16)+(F56*Scoring!E$17)+(G56*Scoring!C$18)+(H56*Scoring!E$13)+(I56*Scoring!C$14)+(J56*Scoring!C$20)+(K56*Scoring!C$19)+(L56*Scoring!C$20)</f>
        <v>159.05754002000003</v>
      </c>
      <c r="D56" s="5">
        <f>SUMIF(Bye!A:A, B56, Bye!B:B)</f>
        <v>8</v>
      </c>
      <c r="E56" s="1">
        <v>55.32258667</v>
      </c>
      <c r="F56" s="1">
        <v>687.44427740000003</v>
      </c>
      <c r="G56" s="1">
        <v>5.8234209349999997</v>
      </c>
      <c r="H56" s="1">
        <v>1.5</v>
      </c>
      <c r="I56" s="1">
        <v>0</v>
      </c>
      <c r="J56" s="1">
        <v>0.7</v>
      </c>
      <c r="K56" s="1">
        <v>0.2</v>
      </c>
      <c r="L56" s="1">
        <v>0</v>
      </c>
      <c r="M56"/>
      <c r="N56"/>
      <c r="O56"/>
    </row>
    <row r="57" spans="1:15" x14ac:dyDescent="0.25">
      <c r="A57" s="1" t="s">
        <v>358</v>
      </c>
      <c r="B57" s="1" t="s">
        <v>55</v>
      </c>
      <c r="C57" s="7">
        <f>(E57*Scoring!C$16)+(F57*Scoring!E$17)+(G57*Scoring!C$18)+(H57*Scoring!E$13)+(I57*Scoring!C$14)+(J57*Scoring!C$20)+(K57*Scoring!C$19)+(L57*Scoring!C$20)</f>
        <v>151.79683000000006</v>
      </c>
      <c r="D57" s="5">
        <f>SUMIF(Bye!A:A, B57, Bye!B:B)</f>
        <v>12</v>
      </c>
      <c r="E57" s="1">
        <v>45.754579999999997</v>
      </c>
      <c r="F57" s="1">
        <v>676.37810000000002</v>
      </c>
      <c r="G57" s="1">
        <v>6.2307399999999999</v>
      </c>
      <c r="H57" s="1">
        <v>6.2</v>
      </c>
      <c r="I57" s="1">
        <v>0.05</v>
      </c>
      <c r="J57" s="1">
        <v>0.2</v>
      </c>
      <c r="K57" s="1">
        <v>0.1</v>
      </c>
      <c r="L57" s="1">
        <v>0</v>
      </c>
      <c r="M57"/>
      <c r="N57"/>
      <c r="O57"/>
    </row>
    <row r="58" spans="1:15" x14ac:dyDescent="0.25">
      <c r="A58" s="1" t="s">
        <v>354</v>
      </c>
      <c r="B58" s="1" t="s">
        <v>46</v>
      </c>
      <c r="C58" s="7">
        <f>(E58*Scoring!C$16)+(F58*Scoring!E$17)+(G58*Scoring!C$18)+(H58*Scoring!E$13)+(I58*Scoring!C$14)+(J58*Scoring!C$20)+(K58*Scoring!C$19)+(L58*Scoring!C$20)</f>
        <v>159.09296900000004</v>
      </c>
      <c r="D58" s="5">
        <f>SUMIF(Bye!A:A, B58, Bye!B:B)</f>
        <v>11</v>
      </c>
      <c r="E58" s="1">
        <v>67.746420000000001</v>
      </c>
      <c r="F58" s="1">
        <v>674.61293000000001</v>
      </c>
      <c r="G58" s="1">
        <v>3.9683760000000001</v>
      </c>
      <c r="H58" s="1">
        <v>2.75</v>
      </c>
      <c r="I58" s="1">
        <v>0</v>
      </c>
      <c r="J58" s="1">
        <v>0.2</v>
      </c>
      <c r="K58" s="1">
        <v>0</v>
      </c>
      <c r="L58" s="1">
        <v>0</v>
      </c>
      <c r="M58"/>
      <c r="N58"/>
      <c r="O58"/>
    </row>
    <row r="59" spans="1:15" x14ac:dyDescent="0.25">
      <c r="A59" s="1" t="s">
        <v>424</v>
      </c>
      <c r="B59" s="1" t="s">
        <v>44</v>
      </c>
      <c r="C59" s="7">
        <f>(E59*Scoring!C$16)+(F59*Scoring!E$17)+(G59*Scoring!C$18)+(H59*Scoring!E$13)+(I59*Scoring!C$14)+(J59*Scoring!C$20)+(K59*Scoring!C$19)+(L59*Scoring!C$20)</f>
        <v>143.75876515600001</v>
      </c>
      <c r="D59" s="5">
        <f>SUMIF(Bye!A:A, B59, Bye!B:B)</f>
        <v>14</v>
      </c>
      <c r="E59" s="1">
        <v>46.575384440000001</v>
      </c>
      <c r="F59" s="1">
        <v>672.15094999999997</v>
      </c>
      <c r="G59" s="1">
        <v>4.031214286</v>
      </c>
      <c r="H59" s="1">
        <v>43</v>
      </c>
      <c r="I59" s="1">
        <v>0.3135</v>
      </c>
      <c r="J59" s="1">
        <v>0.4</v>
      </c>
      <c r="K59" s="1">
        <v>0</v>
      </c>
      <c r="L59" s="1">
        <v>0</v>
      </c>
      <c r="M59"/>
      <c r="N59"/>
      <c r="O59"/>
    </row>
    <row r="60" spans="1:15" x14ac:dyDescent="0.25">
      <c r="A60" s="1" t="s">
        <v>95</v>
      </c>
      <c r="B60" s="1" t="s">
        <v>14</v>
      </c>
      <c r="C60" s="7">
        <f>(E60*Scoring!C$16)+(F60*Scoring!E$17)+(G60*Scoring!C$18)+(H60*Scoring!E$13)+(I60*Scoring!C$14)+(J60*Scoring!C$20)+(K60*Scoring!C$19)+(L60*Scoring!C$20)</f>
        <v>150.82292608899999</v>
      </c>
      <c r="D60" s="5">
        <f>SUMIF(Bye!A:A, B60, Bye!B:B)</f>
        <v>10</v>
      </c>
      <c r="E60" s="1">
        <v>58.633807640000001</v>
      </c>
      <c r="F60" s="1">
        <v>671.88014550000003</v>
      </c>
      <c r="G60" s="1">
        <v>3.8936363639999998</v>
      </c>
      <c r="H60" s="1">
        <v>18.392857150000001</v>
      </c>
      <c r="I60" s="1">
        <v>0</v>
      </c>
      <c r="J60" s="1">
        <v>0.2</v>
      </c>
      <c r="K60" s="1">
        <v>0</v>
      </c>
      <c r="L60" s="1">
        <v>0</v>
      </c>
      <c r="M60"/>
      <c r="N60"/>
      <c r="O60"/>
    </row>
    <row r="61" spans="1:15" x14ac:dyDescent="0.25">
      <c r="A61" s="1" t="s">
        <v>361</v>
      </c>
      <c r="B61" s="1" t="s">
        <v>26</v>
      </c>
      <c r="C61" s="7">
        <f>(E61*Scoring!C$16)+(F61*Scoring!E$17)+(G61*Scoring!C$18)+(H61*Scoring!E$13)+(I61*Scoring!C$14)+(J61*Scoring!C$20)+(K61*Scoring!C$19)+(L61*Scoring!C$20)</f>
        <v>140.66029543000002</v>
      </c>
      <c r="D61" s="5">
        <f>SUMIF(Bye!A:A, B61, Bye!B:B)</f>
        <v>11</v>
      </c>
      <c r="E61" s="1">
        <v>52.013689800000002</v>
      </c>
      <c r="F61" s="1">
        <v>644.29705630000001</v>
      </c>
      <c r="G61" s="1">
        <v>3.68865</v>
      </c>
      <c r="H61" s="1">
        <v>30.85</v>
      </c>
      <c r="I61" s="1">
        <v>0.05</v>
      </c>
      <c r="J61" s="1">
        <v>1.3</v>
      </c>
      <c r="K61" s="1">
        <v>0</v>
      </c>
      <c r="L61" s="1">
        <v>0</v>
      </c>
      <c r="M61"/>
      <c r="N61"/>
      <c r="O61"/>
    </row>
    <row r="62" spans="1:15" x14ac:dyDescent="0.25">
      <c r="A62" s="1" t="s">
        <v>402</v>
      </c>
      <c r="B62" s="1" t="s">
        <v>51</v>
      </c>
      <c r="C62" s="7">
        <f>(E62*Scoring!C$16)+(F62*Scoring!E$17)+(G62*Scoring!C$18)+(H62*Scoring!E$13)+(I62*Scoring!C$14)+(J62*Scoring!C$20)+(K62*Scoring!C$19)+(L62*Scoring!C$20)</f>
        <v>142.735636</v>
      </c>
      <c r="D62" s="5">
        <f>SUMIF(Bye!A:A, B62, Bye!B:B)</f>
        <v>14</v>
      </c>
      <c r="E62" s="1">
        <v>59.226840000000003</v>
      </c>
      <c r="F62" s="1">
        <v>637.25120000000004</v>
      </c>
      <c r="G62" s="1">
        <v>3.1839460000000002</v>
      </c>
      <c r="H62" s="1">
        <v>9.8000000000000007</v>
      </c>
      <c r="I62" s="1">
        <v>0</v>
      </c>
      <c r="J62" s="1">
        <v>0.3</v>
      </c>
      <c r="K62" s="1">
        <v>0</v>
      </c>
      <c r="L62" s="1">
        <v>0</v>
      </c>
      <c r="M62"/>
      <c r="N62"/>
      <c r="O62"/>
    </row>
    <row r="63" spans="1:15" x14ac:dyDescent="0.25">
      <c r="A63" s="1" t="s">
        <v>515</v>
      </c>
      <c r="B63" s="1" t="s">
        <v>50</v>
      </c>
      <c r="C63" s="7">
        <f>(E63*Scoring!C$16)+(F63*Scoring!E$17)+(G63*Scoring!C$18)+(H63*Scoring!E$13)+(I63*Scoring!C$14)+(J63*Scoring!C$20)+(K63*Scoring!C$19)+(L63*Scoring!C$20)</f>
        <v>148.67525000000001</v>
      </c>
      <c r="D63" s="5">
        <f>SUMIF(Bye!A:A, B63, Bye!B:B)</f>
        <v>8</v>
      </c>
      <c r="E63" s="1">
        <v>60.512749999999997</v>
      </c>
      <c r="F63" s="1">
        <v>629.32100000000003</v>
      </c>
      <c r="G63" s="1">
        <v>4.2384000000000004</v>
      </c>
      <c r="H63" s="1">
        <v>0</v>
      </c>
      <c r="I63" s="1">
        <v>0</v>
      </c>
      <c r="J63" s="1">
        <v>0.2</v>
      </c>
      <c r="K63" s="1">
        <v>0</v>
      </c>
      <c r="L63" s="1">
        <v>0</v>
      </c>
      <c r="M63"/>
      <c r="N63"/>
      <c r="O63"/>
    </row>
    <row r="64" spans="1:15" x14ac:dyDescent="0.25">
      <c r="A64" s="1" t="s">
        <v>97</v>
      </c>
      <c r="B64" s="1" t="s">
        <v>33</v>
      </c>
      <c r="C64" s="7">
        <f>(E64*Scoring!C$16)+(F64*Scoring!E$17)+(G64*Scoring!C$18)+(H64*Scoring!E$13)+(I64*Scoring!C$14)+(J64*Scoring!C$20)+(K64*Scoring!C$19)+(L64*Scoring!C$20)</f>
        <v>118.91053315000001</v>
      </c>
      <c r="D64" s="5">
        <f>SUMIF(Bye!A:A, B64, Bye!B:B)</f>
        <v>14</v>
      </c>
      <c r="E64" s="1">
        <v>39.937290650000001</v>
      </c>
      <c r="F64" s="1">
        <v>626.47202500000003</v>
      </c>
      <c r="G64" s="1">
        <v>2.6018400000000002</v>
      </c>
      <c r="H64" s="1">
        <v>6.15</v>
      </c>
      <c r="I64" s="1">
        <v>0.05</v>
      </c>
      <c r="J64" s="1">
        <v>0.2</v>
      </c>
      <c r="K64" s="1">
        <v>0</v>
      </c>
      <c r="L64" s="1">
        <v>0</v>
      </c>
      <c r="M64"/>
      <c r="N64"/>
      <c r="O64"/>
    </row>
    <row r="65" spans="1:15" x14ac:dyDescent="0.25">
      <c r="A65" s="1" t="s">
        <v>269</v>
      </c>
      <c r="B65" s="1" t="s">
        <v>28</v>
      </c>
      <c r="C65" s="7">
        <f>(E65*Scoring!C$16)+(F65*Scoring!E$17)+(G65*Scoring!C$18)+(H65*Scoring!E$13)+(I65*Scoring!C$14)+(J65*Scoring!C$20)+(K65*Scoring!C$19)+(L65*Scoring!C$20)</f>
        <v>132.88913096400003</v>
      </c>
      <c r="D65" s="5">
        <f>SUMIF(Bye!A:A, B65, Bye!B:B)</f>
        <v>5</v>
      </c>
      <c r="E65" s="1">
        <v>43.300209529999997</v>
      </c>
      <c r="F65" s="1">
        <v>624.57992860000002</v>
      </c>
      <c r="G65" s="1">
        <v>4.5468214290000004</v>
      </c>
      <c r="H65" s="1">
        <v>0.5</v>
      </c>
      <c r="I65" s="1">
        <v>0</v>
      </c>
      <c r="J65" s="1">
        <v>0.2</v>
      </c>
      <c r="K65" s="1">
        <v>0</v>
      </c>
      <c r="L65" s="1">
        <v>0</v>
      </c>
      <c r="M65"/>
      <c r="N65"/>
      <c r="O65"/>
    </row>
    <row r="66" spans="1:15" x14ac:dyDescent="0.25">
      <c r="A66" s="1" t="s">
        <v>351</v>
      </c>
      <c r="B66" s="1" t="s">
        <v>45</v>
      </c>
      <c r="C66" s="7">
        <f>(E66*Scoring!C$16)+(F66*Scoring!E$17)+(G66*Scoring!C$18)+(H66*Scoring!E$13)+(I66*Scoring!C$14)+(J66*Scoring!C$20)+(K66*Scoring!C$19)+(L66*Scoring!C$20)</f>
        <v>144.07583711999996</v>
      </c>
      <c r="D66" s="5">
        <f>SUMIF(Bye!A:A, B66, Bye!B:B)</f>
        <v>12</v>
      </c>
      <c r="E66" s="1">
        <v>50.829853389999997</v>
      </c>
      <c r="F66" s="1">
        <v>622.74837730000002</v>
      </c>
      <c r="G66" s="1">
        <v>4.3176909999999999</v>
      </c>
      <c r="H66" s="1">
        <v>42.65</v>
      </c>
      <c r="I66" s="1">
        <v>0.2</v>
      </c>
      <c r="J66" s="1">
        <v>0.4</v>
      </c>
      <c r="K66" s="1">
        <v>0</v>
      </c>
      <c r="L66" s="1">
        <v>0</v>
      </c>
      <c r="M66"/>
      <c r="N66"/>
      <c r="O66"/>
    </row>
    <row r="67" spans="1:15" x14ac:dyDescent="0.25">
      <c r="A67" s="1" t="s">
        <v>496</v>
      </c>
      <c r="B67" s="1" t="s">
        <v>24</v>
      </c>
      <c r="C67" s="7">
        <f>(E67*Scoring!C$16)+(F67*Scoring!E$17)+(G67*Scoring!C$18)+(H67*Scoring!E$13)+(I67*Scoring!C$14)+(J67*Scoring!C$20)+(K67*Scoring!C$19)+(L67*Scoring!C$20)</f>
        <v>137.25455600000004</v>
      </c>
      <c r="D67" s="5">
        <f>SUMIF(Bye!A:A, B67, Bye!B:B)</f>
        <v>9</v>
      </c>
      <c r="E67" s="1">
        <v>47.640419999999999</v>
      </c>
      <c r="F67" s="1">
        <v>621.73055999999997</v>
      </c>
      <c r="G67" s="1">
        <v>4.4276799999999996</v>
      </c>
      <c r="H67" s="1">
        <v>17.75</v>
      </c>
      <c r="I67" s="1">
        <v>0.05</v>
      </c>
      <c r="J67" s="1">
        <v>1.2</v>
      </c>
      <c r="K67" s="1">
        <v>0</v>
      </c>
      <c r="L67" s="1">
        <v>0</v>
      </c>
      <c r="M67"/>
      <c r="N67"/>
      <c r="O67"/>
    </row>
    <row r="68" spans="1:15" x14ac:dyDescent="0.25">
      <c r="A68" s="1" t="s">
        <v>500</v>
      </c>
      <c r="B68" s="1" t="s">
        <v>57</v>
      </c>
      <c r="C68" s="7">
        <f>(E68*Scoring!C$16)+(F68*Scoring!E$17)+(G68*Scoring!C$18)+(H68*Scoring!E$13)+(I68*Scoring!C$14)+(J68*Scoring!C$20)+(K68*Scoring!C$19)+(L68*Scoring!C$20)</f>
        <v>138.36879770000002</v>
      </c>
      <c r="D68" s="5">
        <f>SUMIF(Bye!A:A, B68, Bye!B:B)</f>
        <v>5</v>
      </c>
      <c r="E68" s="1">
        <v>52.982521499999997</v>
      </c>
      <c r="F68" s="1">
        <v>615.72002199999997</v>
      </c>
      <c r="G68" s="1">
        <v>3.8361290000000001</v>
      </c>
      <c r="H68" s="1">
        <v>15.975</v>
      </c>
      <c r="I68" s="1">
        <v>0.05</v>
      </c>
      <c r="J68" s="1">
        <v>1.1000000000000001</v>
      </c>
      <c r="K68" s="1">
        <v>0</v>
      </c>
      <c r="L68" s="1">
        <v>0</v>
      </c>
      <c r="M68"/>
      <c r="N68"/>
      <c r="O68"/>
    </row>
    <row r="69" spans="1:15" x14ac:dyDescent="0.25">
      <c r="A69" s="1" t="s">
        <v>100</v>
      </c>
      <c r="B69" s="1" t="s">
        <v>17</v>
      </c>
      <c r="C69" s="7">
        <f>(E69*Scoring!C$16)+(F69*Scoring!E$17)+(G69*Scoring!C$18)+(H69*Scoring!E$13)+(I69*Scoring!C$14)+(J69*Scoring!C$20)+(K69*Scoring!C$19)+(L69*Scoring!C$20)</f>
        <v>128.34193956000001</v>
      </c>
      <c r="D69" s="5">
        <f>SUMIF(Bye!A:A, B69, Bye!B:B)</f>
        <v>6</v>
      </c>
      <c r="E69" s="1">
        <v>47.687755559999999</v>
      </c>
      <c r="F69" s="1">
        <v>611.42999999999995</v>
      </c>
      <c r="G69" s="1">
        <v>3.3393640000000002</v>
      </c>
      <c r="H69" s="1">
        <v>1.75</v>
      </c>
      <c r="I69" s="1">
        <v>0</v>
      </c>
      <c r="J69" s="1">
        <v>0.7</v>
      </c>
      <c r="K69" s="1">
        <v>0</v>
      </c>
      <c r="L69" s="1">
        <v>0</v>
      </c>
      <c r="M69"/>
      <c r="N69"/>
      <c r="O69"/>
    </row>
    <row r="70" spans="1:15" x14ac:dyDescent="0.25">
      <c r="A70" s="1" t="s">
        <v>498</v>
      </c>
      <c r="B70" s="1" t="s">
        <v>50</v>
      </c>
      <c r="C70" s="7">
        <f>(E70*Scoring!C$16)+(F70*Scoring!E$17)+(G70*Scoring!C$18)+(H70*Scoring!E$13)+(I70*Scoring!C$14)+(J70*Scoring!C$20)+(K70*Scoring!C$19)+(L70*Scoring!C$20)</f>
        <v>136.63533924999999</v>
      </c>
      <c r="D70" s="5">
        <f>SUMIF(Bye!A:A, B70, Bye!B:B)</f>
        <v>8</v>
      </c>
      <c r="E70" s="1">
        <v>55.269039249999999</v>
      </c>
      <c r="F70" s="1">
        <v>601.18899999999996</v>
      </c>
      <c r="G70" s="1">
        <v>3.7079</v>
      </c>
      <c r="H70" s="1">
        <v>2</v>
      </c>
      <c r="I70" s="1">
        <v>0</v>
      </c>
      <c r="J70" s="1">
        <v>1.2</v>
      </c>
      <c r="K70" s="1">
        <v>0</v>
      </c>
      <c r="L70" s="1">
        <v>0</v>
      </c>
      <c r="M70"/>
      <c r="N70"/>
      <c r="O70"/>
    </row>
    <row r="71" spans="1:15" x14ac:dyDescent="0.25">
      <c r="A71" s="1" t="s">
        <v>270</v>
      </c>
      <c r="B71" s="1" t="s">
        <v>43</v>
      </c>
      <c r="C71" s="7">
        <f>(E71*Scoring!C$16)+(F71*Scoring!E$17)+(G71*Scoring!C$18)+(H71*Scoring!E$13)+(I71*Scoring!C$14)+(J71*Scoring!C$20)+(K71*Scoring!C$19)+(L71*Scoring!C$20)</f>
        <v>121.10729265000001</v>
      </c>
      <c r="D71" s="5">
        <f>SUMIF(Bye!A:A, B71, Bye!B:B)</f>
        <v>5</v>
      </c>
      <c r="E71" s="1">
        <v>39.444714189999999</v>
      </c>
      <c r="F71" s="1">
        <v>582.48978460000001</v>
      </c>
      <c r="G71" s="1">
        <v>3.9855999999999998</v>
      </c>
      <c r="H71" s="1">
        <v>2</v>
      </c>
      <c r="I71" s="1">
        <v>0</v>
      </c>
      <c r="J71" s="1">
        <v>0.7</v>
      </c>
      <c r="K71" s="1">
        <v>0</v>
      </c>
      <c r="L71" s="1">
        <v>0</v>
      </c>
      <c r="M71"/>
      <c r="N71"/>
      <c r="O71"/>
    </row>
    <row r="72" spans="1:15" x14ac:dyDescent="0.25">
      <c r="A72" s="1" t="s">
        <v>497</v>
      </c>
      <c r="B72" s="1" t="s">
        <v>55</v>
      </c>
      <c r="C72" s="7">
        <f>(E72*Scoring!C$16)+(F72*Scoring!E$17)+(G72*Scoring!C$18)+(H72*Scoring!E$13)+(I72*Scoring!C$14)+(J72*Scoring!C$20)+(K72*Scoring!C$19)+(L72*Scoring!C$20)</f>
        <v>113.22149</v>
      </c>
      <c r="D72" s="5">
        <f>SUMIF(Bye!A:A, B72, Bye!B:B)</f>
        <v>12</v>
      </c>
      <c r="E72" s="1">
        <v>38.093319999999999</v>
      </c>
      <c r="F72" s="1">
        <v>579.75080000000003</v>
      </c>
      <c r="G72" s="1">
        <v>3.000515</v>
      </c>
      <c r="H72" s="1">
        <v>2.5</v>
      </c>
      <c r="I72" s="1">
        <v>0</v>
      </c>
      <c r="J72" s="1">
        <v>1.1000000000000001</v>
      </c>
      <c r="K72" s="1">
        <v>0</v>
      </c>
      <c r="L72" s="1">
        <v>0</v>
      </c>
      <c r="M72"/>
      <c r="N72"/>
      <c r="O72"/>
    </row>
    <row r="73" spans="1:15" x14ac:dyDescent="0.25">
      <c r="A73" s="1" t="s">
        <v>502</v>
      </c>
      <c r="B73" s="1" t="s">
        <v>25</v>
      </c>
      <c r="C73" s="7">
        <f>(E73*Scoring!C$16)+(F73*Scoring!E$17)+(G73*Scoring!C$18)+(H73*Scoring!E$13)+(I73*Scoring!C$14)+(J73*Scoring!C$20)+(K73*Scoring!C$19)+(L73*Scoring!C$20)</f>
        <v>127.39987999999998</v>
      </c>
      <c r="D73" s="5">
        <f>SUMIF(Bye!A:A, B73, Bye!B:B)</f>
        <v>5</v>
      </c>
      <c r="E73" s="1">
        <v>53.290120000000002</v>
      </c>
      <c r="F73" s="1">
        <v>571.96079999999995</v>
      </c>
      <c r="G73" s="1">
        <v>2.3447800000000001</v>
      </c>
      <c r="H73" s="1">
        <v>35.450000000000003</v>
      </c>
      <c r="I73" s="1">
        <v>0.1</v>
      </c>
      <c r="J73" s="1">
        <v>1.3</v>
      </c>
      <c r="K73" s="1">
        <v>0</v>
      </c>
      <c r="L73" s="1">
        <v>0</v>
      </c>
      <c r="M73"/>
      <c r="N73"/>
      <c r="O73"/>
    </row>
    <row r="74" spans="1:15" x14ac:dyDescent="0.25">
      <c r="A74" s="1" t="s">
        <v>262</v>
      </c>
      <c r="B74" s="1" t="s">
        <v>46</v>
      </c>
      <c r="C74" s="7">
        <f>(E74*Scoring!C$16)+(F74*Scoring!E$17)+(G74*Scoring!C$18)+(H74*Scoring!E$13)+(I74*Scoring!C$14)+(J74*Scoring!C$20)+(K74*Scoring!C$19)+(L74*Scoring!C$20)</f>
        <v>119.09825500000001</v>
      </c>
      <c r="D74" s="5">
        <f>SUMIF(Bye!A:A, B74, Bye!B:B)</f>
        <v>11</v>
      </c>
      <c r="E74" s="1">
        <v>39.908340000000003</v>
      </c>
      <c r="F74" s="1">
        <v>571.80155000000002</v>
      </c>
      <c r="G74" s="1">
        <v>3.6849599999999998</v>
      </c>
      <c r="H74" s="1">
        <v>0</v>
      </c>
      <c r="I74" s="1">
        <v>0</v>
      </c>
      <c r="J74" s="1">
        <v>0.1</v>
      </c>
      <c r="K74" s="1">
        <v>0</v>
      </c>
      <c r="M74"/>
      <c r="N74"/>
      <c r="O74"/>
    </row>
    <row r="75" spans="1:15" x14ac:dyDescent="0.25">
      <c r="A75" s="1" t="s">
        <v>414</v>
      </c>
      <c r="B75" s="1" t="s">
        <v>49</v>
      </c>
      <c r="C75" s="7">
        <f>(E75*Scoring!C$16)+(F75*Scoring!E$17)+(G75*Scoring!C$18)+(H75*Scoring!E$13)+(I75*Scoring!C$14)+(J75*Scoring!C$20)+(K75*Scoring!C$19)+(L75*Scoring!C$20)</f>
        <v>129.07321928000002</v>
      </c>
      <c r="D75" s="5">
        <f>SUMIF(Bye!A:A, B75, Bye!B:B)</f>
        <v>14</v>
      </c>
      <c r="E75" s="1">
        <v>48.605042609999998</v>
      </c>
      <c r="F75" s="1">
        <v>556.00776670000005</v>
      </c>
      <c r="G75" s="1">
        <v>3.8353999999999999</v>
      </c>
      <c r="H75" s="1">
        <v>18.55</v>
      </c>
      <c r="I75" s="1">
        <v>0.05</v>
      </c>
      <c r="J75" s="1">
        <v>0.3</v>
      </c>
      <c r="K75" s="1">
        <v>0</v>
      </c>
      <c r="L75" s="1">
        <v>0</v>
      </c>
      <c r="M75"/>
      <c r="N75"/>
      <c r="O75"/>
    </row>
    <row r="76" spans="1:15" x14ac:dyDescent="0.25">
      <c r="A76" s="1" t="s">
        <v>248</v>
      </c>
      <c r="B76" s="1" t="s">
        <v>12</v>
      </c>
      <c r="C76" s="7">
        <f>(E76*Scoring!C$16)+(F76*Scoring!E$17)+(G76*Scoring!C$18)+(H76*Scoring!E$13)+(I76*Scoring!C$14)+(J76*Scoring!C$20)+(K76*Scoring!C$19)+(L76*Scoring!C$20)</f>
        <v>115.65797453</v>
      </c>
      <c r="D76" s="5">
        <f>SUMIF(Bye!A:A, B76, Bye!B:B)</f>
        <v>7</v>
      </c>
      <c r="E76" s="1">
        <v>32.802090630000002</v>
      </c>
      <c r="F76" s="1">
        <v>545.88149999999996</v>
      </c>
      <c r="G76" s="1">
        <v>4.71545565</v>
      </c>
      <c r="H76" s="1">
        <v>0.75</v>
      </c>
      <c r="I76" s="1">
        <v>0</v>
      </c>
      <c r="J76" s="1">
        <v>0.1</v>
      </c>
      <c r="K76" s="1">
        <v>0</v>
      </c>
      <c r="L76" s="1">
        <v>0</v>
      </c>
      <c r="M76"/>
      <c r="N76"/>
      <c r="O76"/>
    </row>
    <row r="77" spans="1:15" x14ac:dyDescent="0.25">
      <c r="A77" s="1" t="s">
        <v>509</v>
      </c>
      <c r="B77" s="1" t="s">
        <v>38</v>
      </c>
      <c r="C77" s="7">
        <f>(E77*Scoring!C$16)+(F77*Scoring!E$17)+(G77*Scoring!C$18)+(H77*Scoring!E$13)+(I77*Scoring!C$14)+(J77*Scoring!C$20)+(K77*Scoring!C$19)+(L77*Scoring!C$20)</f>
        <v>125.41519268999998</v>
      </c>
      <c r="D77" s="5">
        <f>SUMIF(Bye!A:A, B77, Bye!B:B)</f>
        <v>10</v>
      </c>
      <c r="E77" s="1">
        <v>50.858214289999999</v>
      </c>
      <c r="F77" s="1">
        <v>545.652424</v>
      </c>
      <c r="G77" s="1">
        <v>3.0869559999999998</v>
      </c>
      <c r="H77" s="1">
        <v>12.7</v>
      </c>
      <c r="I77" s="1">
        <v>0.1</v>
      </c>
      <c r="J77" s="1">
        <v>0.4</v>
      </c>
      <c r="K77" s="1">
        <v>0</v>
      </c>
      <c r="L77" s="1">
        <v>0</v>
      </c>
      <c r="M77"/>
      <c r="N77"/>
      <c r="O77"/>
    </row>
    <row r="78" spans="1:15" x14ac:dyDescent="0.25">
      <c r="A78" s="1" t="s">
        <v>99</v>
      </c>
      <c r="B78" s="1" t="s">
        <v>31</v>
      </c>
      <c r="C78" s="7">
        <f>(E78*Scoring!C$16)+(F78*Scoring!E$17)+(G78*Scoring!C$18)+(H78*Scoring!E$13)+(I78*Scoring!C$14)+(J78*Scoring!C$20)+(K78*Scoring!C$19)+(L78*Scoring!C$20)</f>
        <v>118.44244388</v>
      </c>
      <c r="D78" s="5">
        <f>SUMIF(Bye!A:A, B78, Bye!B:B)</f>
        <v>9</v>
      </c>
      <c r="E78" s="1">
        <v>50.004420379999999</v>
      </c>
      <c r="F78" s="1">
        <v>533.68786</v>
      </c>
      <c r="G78" s="1">
        <v>2.57820625</v>
      </c>
      <c r="H78" s="1">
        <v>0</v>
      </c>
      <c r="I78" s="1">
        <v>0</v>
      </c>
      <c r="J78" s="1">
        <v>0.4</v>
      </c>
      <c r="K78" s="1">
        <v>0</v>
      </c>
      <c r="L78" s="1">
        <v>0</v>
      </c>
      <c r="M78"/>
      <c r="N78"/>
      <c r="O78"/>
    </row>
    <row r="79" spans="1:15" x14ac:dyDescent="0.25">
      <c r="A79" s="1" t="s">
        <v>86</v>
      </c>
      <c r="B79" s="1" t="s">
        <v>12</v>
      </c>
      <c r="C79" s="7">
        <f>(E79*Scoring!C$16)+(F79*Scoring!E$17)+(G79*Scoring!C$18)+(H79*Scoring!E$13)+(I79*Scoring!C$14)+(J79*Scoring!C$20)+(K79*Scoring!C$19)+(L79*Scoring!C$20)</f>
        <v>123.39118597999999</v>
      </c>
      <c r="D79" s="5">
        <f>SUMIF(Bye!A:A, B79, Bye!B:B)</f>
        <v>7</v>
      </c>
      <c r="E79" s="1">
        <v>36.745221880000003</v>
      </c>
      <c r="F79" s="1">
        <v>528.25382500000001</v>
      </c>
      <c r="G79" s="1">
        <v>5.6617635999999996</v>
      </c>
      <c r="H79" s="1">
        <v>0.5</v>
      </c>
      <c r="I79" s="1">
        <v>0</v>
      </c>
      <c r="J79" s="1">
        <v>0.2</v>
      </c>
      <c r="K79" s="1">
        <v>0</v>
      </c>
      <c r="L79" s="1">
        <v>0</v>
      </c>
      <c r="M79"/>
      <c r="N79"/>
      <c r="O79"/>
    </row>
    <row r="80" spans="1:15" x14ac:dyDescent="0.25">
      <c r="A80" s="1" t="s">
        <v>254</v>
      </c>
      <c r="B80" s="1" t="s">
        <v>38</v>
      </c>
      <c r="C80" s="7">
        <f>(E80*Scoring!C$16)+(F80*Scoring!E$17)+(G80*Scoring!C$18)+(H80*Scoring!E$13)+(I80*Scoring!C$14)+(J80*Scoring!C$20)+(K80*Scoring!C$19)+(L80*Scoring!C$20)</f>
        <v>101.49754964140001</v>
      </c>
      <c r="D80" s="5">
        <f>SUMIF(Bye!A:A, B80, Bye!B:B)</f>
        <v>10</v>
      </c>
      <c r="E80" s="1">
        <v>32.251285719999998</v>
      </c>
      <c r="F80" s="1">
        <v>517.46727350000003</v>
      </c>
      <c r="G80" s="1">
        <v>3.000518</v>
      </c>
      <c r="H80" s="1">
        <v>-3.0357142860000002</v>
      </c>
      <c r="I80" s="1">
        <v>0</v>
      </c>
      <c r="J80" s="1">
        <v>0.2</v>
      </c>
      <c r="K80" s="1">
        <v>0</v>
      </c>
      <c r="M80"/>
      <c r="N80"/>
      <c r="O80"/>
    </row>
    <row r="81" spans="1:15" x14ac:dyDescent="0.25">
      <c r="A81" s="1" t="s">
        <v>91</v>
      </c>
      <c r="B81" s="1" t="s">
        <v>38</v>
      </c>
      <c r="C81" s="7">
        <f>(E81*Scoring!C$16)+(F81*Scoring!E$17)+(G81*Scoring!C$18)+(H81*Scoring!E$13)+(I81*Scoring!C$14)+(J81*Scoring!C$20)+(K81*Scoring!C$19)+(L81*Scoring!C$20)</f>
        <v>111.25186328000001</v>
      </c>
      <c r="D81" s="5">
        <f>SUMIF(Bye!A:A, B81, Bye!B:B)</f>
        <v>10</v>
      </c>
      <c r="E81" s="1">
        <v>43.869621430000002</v>
      </c>
      <c r="F81" s="1">
        <v>505.02173850000003</v>
      </c>
      <c r="G81" s="1">
        <v>2.8466779999999998</v>
      </c>
      <c r="H81" s="1">
        <v>0</v>
      </c>
      <c r="I81" s="1">
        <v>0</v>
      </c>
      <c r="J81" s="1">
        <v>0.2</v>
      </c>
      <c r="K81" s="1">
        <v>0</v>
      </c>
      <c r="M81"/>
      <c r="N81"/>
      <c r="O81"/>
    </row>
    <row r="82" spans="1:15" x14ac:dyDescent="0.25">
      <c r="A82" s="1" t="s">
        <v>98</v>
      </c>
      <c r="B82" s="1" t="s">
        <v>26</v>
      </c>
      <c r="C82" s="7">
        <f>(E82*Scoring!C$16)+(F82*Scoring!E$17)+(G82*Scoring!C$18)+(H82*Scoring!E$13)+(I82*Scoring!C$14)+(J82*Scoring!C$20)+(K82*Scoring!C$19)+(L82*Scoring!C$20)</f>
        <v>113.95613653310001</v>
      </c>
      <c r="D82" s="5">
        <f>SUMIF(Bye!A:A, B82, Bye!B:B)</f>
        <v>11</v>
      </c>
      <c r="E82" s="1">
        <v>45.210815070000002</v>
      </c>
      <c r="F82" s="1">
        <v>499.36788130000002</v>
      </c>
      <c r="G82" s="1">
        <v>3.1116999999999999</v>
      </c>
      <c r="H82" s="1">
        <v>3.3833333310000002</v>
      </c>
      <c r="I82" s="1">
        <v>0</v>
      </c>
      <c r="J82" s="1">
        <v>0.2</v>
      </c>
      <c r="K82" s="1">
        <v>0</v>
      </c>
      <c r="L82" s="1">
        <v>0</v>
      </c>
      <c r="M82"/>
      <c r="N82"/>
      <c r="O82"/>
    </row>
    <row r="83" spans="1:15" x14ac:dyDescent="0.25">
      <c r="A83" s="1" t="s">
        <v>501</v>
      </c>
      <c r="B83" s="1" t="s">
        <v>51</v>
      </c>
      <c r="C83" s="7">
        <f>(E83*Scoring!C$16)+(F83*Scoring!E$17)+(G83*Scoring!C$18)+(H83*Scoring!E$13)+(I83*Scoring!C$14)+(J83*Scoring!C$20)+(K83*Scoring!C$19)+(L83*Scoring!C$20)</f>
        <v>110.15948100000001</v>
      </c>
      <c r="D83" s="5">
        <f>SUMIF(Bye!A:A, B83, Bye!B:B)</f>
        <v>14</v>
      </c>
      <c r="E83" s="1">
        <v>42.095165000000001</v>
      </c>
      <c r="F83" s="1">
        <v>488.59039999999999</v>
      </c>
      <c r="G83" s="1">
        <v>3.1425459999999998</v>
      </c>
      <c r="H83" s="1">
        <v>6.5</v>
      </c>
      <c r="I83" s="1">
        <v>0.05</v>
      </c>
      <c r="J83" s="1">
        <v>0.6</v>
      </c>
      <c r="K83" s="1">
        <v>0</v>
      </c>
      <c r="L83" s="1">
        <v>0</v>
      </c>
      <c r="M83"/>
      <c r="N83"/>
      <c r="O83"/>
    </row>
    <row r="84" spans="1:15" x14ac:dyDescent="0.25">
      <c r="A84" s="1" t="s">
        <v>420</v>
      </c>
      <c r="B84" s="1" t="s">
        <v>24</v>
      </c>
      <c r="C84" s="7">
        <f>(E84*Scoring!C$16)+(F84*Scoring!E$17)+(G84*Scoring!C$18)+(H84*Scoring!E$13)+(I84*Scoring!C$14)+(J84*Scoring!C$20)+(K84*Scoring!C$19)+(L84*Scoring!C$20)</f>
        <v>118.55972200000001</v>
      </c>
      <c r="D84" s="5">
        <f>SUMIF(Bye!A:A, B84, Bye!B:B)</f>
        <v>9</v>
      </c>
      <c r="E84" s="1">
        <v>35.888730000000002</v>
      </c>
      <c r="F84" s="1">
        <v>485.19472000000002</v>
      </c>
      <c r="G84" s="1">
        <v>5.0469200000000001</v>
      </c>
      <c r="H84" s="1">
        <v>40.700000000000003</v>
      </c>
      <c r="I84" s="1">
        <v>0</v>
      </c>
      <c r="J84" s="1">
        <v>0.2</v>
      </c>
      <c r="K84" s="1">
        <v>0</v>
      </c>
      <c r="L84" s="1">
        <v>0</v>
      </c>
      <c r="M84"/>
      <c r="N84"/>
      <c r="O84"/>
    </row>
    <row r="85" spans="1:15" x14ac:dyDescent="0.25">
      <c r="A85" s="1" t="s">
        <v>419</v>
      </c>
      <c r="B85" s="1" t="s">
        <v>42</v>
      </c>
      <c r="C85" s="7">
        <f>(E85*Scoring!C$16)+(F85*Scoring!E$17)+(G85*Scoring!C$18)+(H85*Scoring!E$13)+(I85*Scoring!C$14)+(J85*Scoring!C$20)+(K85*Scoring!C$19)+(L85*Scoring!C$20)</f>
        <v>113.6548195</v>
      </c>
      <c r="D85" s="5">
        <f>SUMIF(Bye!A:A, B85, Bye!B:B)</f>
        <v>8</v>
      </c>
      <c r="E85" s="1">
        <v>44.335999999999999</v>
      </c>
      <c r="F85" s="1">
        <v>472.61679500000002</v>
      </c>
      <c r="G85" s="1">
        <v>3.30369</v>
      </c>
      <c r="H85" s="1">
        <v>26.35</v>
      </c>
      <c r="I85" s="1">
        <v>0</v>
      </c>
      <c r="J85" s="1">
        <v>0.4</v>
      </c>
      <c r="K85" s="1">
        <v>0</v>
      </c>
      <c r="L85" s="1">
        <v>0</v>
      </c>
      <c r="M85"/>
      <c r="N85"/>
      <c r="O85"/>
    </row>
    <row r="86" spans="1:15" x14ac:dyDescent="0.25">
      <c r="A86" s="1" t="s">
        <v>109</v>
      </c>
      <c r="B86" s="1" t="s">
        <v>48</v>
      </c>
      <c r="C86" s="7">
        <f>(E86*Scoring!C$16)+(F86*Scoring!E$17)+(G86*Scoring!C$18)+(H86*Scoring!E$13)+(I86*Scoring!C$14)+(J86*Scoring!C$20)+(K86*Scoring!C$19)+(L86*Scoring!C$20)</f>
        <v>96.297635500000013</v>
      </c>
      <c r="D86" s="5">
        <f>SUMIF(Bye!A:A, B86, Bye!B:B)</f>
        <v>9</v>
      </c>
      <c r="E86" s="1">
        <v>34.998582499999998</v>
      </c>
      <c r="F86" s="1">
        <v>464.90924999999999</v>
      </c>
      <c r="G86" s="1">
        <v>2.4846879999999998</v>
      </c>
      <c r="H86" s="1">
        <v>0</v>
      </c>
      <c r="I86" s="1">
        <v>0</v>
      </c>
      <c r="J86" s="1">
        <v>0.1</v>
      </c>
      <c r="K86" s="1">
        <v>0</v>
      </c>
      <c r="M86"/>
      <c r="N86"/>
      <c r="O86"/>
    </row>
    <row r="87" spans="1:15" x14ac:dyDescent="0.25">
      <c r="A87" s="1" t="s">
        <v>422</v>
      </c>
      <c r="B87" s="1" t="s">
        <v>40</v>
      </c>
      <c r="C87" s="7">
        <f>(E87*Scoring!C$16)+(F87*Scoring!E$17)+(G87*Scoring!C$18)+(H87*Scoring!E$13)+(I87*Scoring!C$14)+(J87*Scoring!C$20)+(K87*Scoring!C$19)+(L87*Scoring!C$20)</f>
        <v>107.34912999999999</v>
      </c>
      <c r="D87" s="5">
        <f>SUMIF(Bye!A:A, B87, Bye!B:B)</f>
        <v>10</v>
      </c>
      <c r="E87" s="1">
        <v>37.958779999999997</v>
      </c>
      <c r="F87" s="1">
        <v>457.25349999999997</v>
      </c>
      <c r="G87" s="1">
        <v>3.9775</v>
      </c>
      <c r="H87" s="1">
        <v>0</v>
      </c>
      <c r="I87" s="1">
        <v>0</v>
      </c>
      <c r="J87" s="1">
        <v>0.2</v>
      </c>
      <c r="K87" s="1">
        <v>0</v>
      </c>
      <c r="M87"/>
      <c r="N87"/>
      <c r="O87"/>
    </row>
    <row r="88" spans="1:15" x14ac:dyDescent="0.25">
      <c r="A88" s="1" t="s">
        <v>271</v>
      </c>
      <c r="B88" s="1" t="s">
        <v>37</v>
      </c>
      <c r="C88" s="7">
        <f>(E88*Scoring!C$16)+(F88*Scoring!E$17)+(G88*Scoring!C$18)+(H88*Scoring!E$13)+(I88*Scoring!C$14)+(J88*Scoring!C$20)+(K88*Scoring!C$19)+(L88*Scoring!C$20)</f>
        <v>92.441876461999996</v>
      </c>
      <c r="D88" s="5">
        <f>SUMIF(Bye!A:A, B88, Bye!B:B)</f>
        <v>8</v>
      </c>
      <c r="E88" s="1">
        <v>36.334501459999998</v>
      </c>
      <c r="F88" s="1">
        <v>453.01993179999999</v>
      </c>
      <c r="G88" s="1">
        <v>1.667563637</v>
      </c>
      <c r="H88" s="1">
        <v>7</v>
      </c>
      <c r="I88" s="1">
        <v>0.05</v>
      </c>
      <c r="J88" s="1">
        <v>0.2</v>
      </c>
      <c r="K88" s="1">
        <v>0</v>
      </c>
      <c r="M88"/>
      <c r="N88"/>
      <c r="O88"/>
    </row>
    <row r="89" spans="1:15" x14ac:dyDescent="0.25">
      <c r="A89" s="1" t="s">
        <v>506</v>
      </c>
      <c r="B89" s="1" t="s">
        <v>37</v>
      </c>
      <c r="C89" s="7">
        <f>(E89*Scoring!C$16)+(F89*Scoring!E$17)+(G89*Scoring!C$18)+(H89*Scoring!E$13)+(I89*Scoring!C$14)+(J89*Scoring!C$20)+(K89*Scoring!C$19)+(L89*Scoring!C$20)</f>
        <v>100.35583054999999</v>
      </c>
      <c r="D89" s="5">
        <f>SUMIF(Bye!A:A, B89, Bye!B:B)</f>
        <v>8</v>
      </c>
      <c r="E89" s="1">
        <v>37.005475089999997</v>
      </c>
      <c r="F89" s="1">
        <v>443.6508273</v>
      </c>
      <c r="G89" s="1">
        <v>2.9025454549999998</v>
      </c>
      <c r="H89" s="1">
        <v>13.7</v>
      </c>
      <c r="I89" s="1">
        <v>0.1</v>
      </c>
      <c r="J89" s="1">
        <v>0.4</v>
      </c>
      <c r="K89" s="1">
        <v>0</v>
      </c>
      <c r="M89"/>
      <c r="N89"/>
      <c r="O89"/>
    </row>
    <row r="90" spans="1:15" x14ac:dyDescent="0.25">
      <c r="A90" s="1" t="s">
        <v>268</v>
      </c>
      <c r="B90" s="1" t="s">
        <v>56</v>
      </c>
      <c r="C90" s="7">
        <f>(E90*Scoring!C$16)+(F90*Scoring!E$17)+(G90*Scoring!C$18)+(H90*Scoring!E$13)+(I90*Scoring!C$14)+(J90*Scoring!C$20)+(K90*Scoring!C$19)+(L90*Scoring!C$20)</f>
        <v>96.447066500000005</v>
      </c>
      <c r="D90" s="5">
        <f>SUMIF(Bye!A:A, B90, Bye!B:B)</f>
        <v>12</v>
      </c>
      <c r="E90" s="1">
        <v>41.690370000000001</v>
      </c>
      <c r="F90" s="1">
        <v>437.62936500000001</v>
      </c>
      <c r="G90" s="1">
        <v>1.8489599999999999</v>
      </c>
      <c r="H90" s="1">
        <v>0</v>
      </c>
      <c r="I90" s="1">
        <v>0</v>
      </c>
      <c r="J90" s="1">
        <v>0.1</v>
      </c>
      <c r="K90" s="1">
        <v>0</v>
      </c>
      <c r="L90" s="1">
        <v>0</v>
      </c>
      <c r="M90"/>
      <c r="N90"/>
      <c r="O90"/>
    </row>
    <row r="91" spans="1:15" x14ac:dyDescent="0.25">
      <c r="A91" s="1" t="s">
        <v>438</v>
      </c>
      <c r="B91" s="1" t="s">
        <v>48</v>
      </c>
      <c r="C91" s="7">
        <f>(E91*Scoring!C$16)+(F91*Scoring!E$17)+(G91*Scoring!C$18)+(H91*Scoring!E$13)+(I91*Scoring!C$14)+(J91*Scoring!C$20)+(K91*Scoring!C$19)+(L91*Scoring!C$20)</f>
        <v>91.981784440000013</v>
      </c>
      <c r="D91" s="5">
        <f>SUMIF(Bye!A:A, B91, Bye!B:B)</f>
        <v>9</v>
      </c>
      <c r="E91" s="1">
        <v>37.16870875</v>
      </c>
      <c r="F91" s="1">
        <v>435.70099690000001</v>
      </c>
      <c r="G91" s="1">
        <v>1.890496</v>
      </c>
      <c r="H91" s="1">
        <v>0</v>
      </c>
      <c r="I91" s="1">
        <v>0</v>
      </c>
      <c r="J91" s="1">
        <v>0.1</v>
      </c>
      <c r="K91" s="1">
        <v>0</v>
      </c>
      <c r="L91" s="1">
        <v>0</v>
      </c>
      <c r="M91"/>
      <c r="N91"/>
      <c r="O91"/>
    </row>
    <row r="92" spans="1:15" x14ac:dyDescent="0.25">
      <c r="A92" s="1" t="s">
        <v>357</v>
      </c>
      <c r="B92" s="1" t="s">
        <v>23</v>
      </c>
      <c r="C92" s="7">
        <f>(E92*Scoring!C$16)+(F92*Scoring!E$17)+(G92*Scoring!C$18)+(H92*Scoring!E$13)+(I92*Scoring!C$14)+(J92*Scoring!C$20)+(K92*Scoring!C$19)+(L92*Scoring!C$20)</f>
        <v>89.548882000000006</v>
      </c>
      <c r="D92" s="5">
        <f>SUMIF(Bye!A:A, B92, Bye!B:B)</f>
        <v>7</v>
      </c>
      <c r="E92" s="1">
        <v>33.928609999999999</v>
      </c>
      <c r="F92" s="1">
        <v>429.02551999999997</v>
      </c>
      <c r="G92" s="1">
        <v>2.1446200000000002</v>
      </c>
      <c r="H92" s="1">
        <v>0.5</v>
      </c>
      <c r="I92" s="1">
        <v>0</v>
      </c>
      <c r="J92" s="1">
        <v>0.2</v>
      </c>
      <c r="K92" s="1">
        <v>0</v>
      </c>
      <c r="L92" s="1">
        <v>0</v>
      </c>
      <c r="M92"/>
      <c r="N92"/>
      <c r="O92"/>
    </row>
    <row r="93" spans="1:15" x14ac:dyDescent="0.25">
      <c r="A93" s="1" t="s">
        <v>411</v>
      </c>
      <c r="B93" s="1" t="s">
        <v>46</v>
      </c>
      <c r="C93" s="7">
        <f>(E93*Scoring!C$16)+(F93*Scoring!E$17)+(G93*Scoring!C$18)+(H93*Scoring!E$13)+(I93*Scoring!C$14)+(J93*Scoring!C$20)+(K93*Scoring!C$19)+(L93*Scoring!C$20)</f>
        <v>95.798827999999986</v>
      </c>
      <c r="D93" s="5">
        <f>SUMIF(Bye!A:A, B93, Bye!B:B)</f>
        <v>11</v>
      </c>
      <c r="E93" s="1">
        <v>35.94164</v>
      </c>
      <c r="F93" s="1">
        <v>425.70668000000001</v>
      </c>
      <c r="G93" s="1">
        <v>2.57192</v>
      </c>
      <c r="H93" s="1">
        <v>16.55</v>
      </c>
      <c r="I93" s="1">
        <v>0.1</v>
      </c>
      <c r="J93" s="1">
        <v>0.4</v>
      </c>
      <c r="K93" s="1">
        <v>0</v>
      </c>
      <c r="L93" s="1">
        <v>0</v>
      </c>
      <c r="M93"/>
      <c r="N93"/>
      <c r="O93"/>
    </row>
    <row r="94" spans="1:15" x14ac:dyDescent="0.25">
      <c r="A94" s="1" t="s">
        <v>504</v>
      </c>
      <c r="B94" s="1" t="s">
        <v>19</v>
      </c>
      <c r="C94" s="7">
        <f>(E94*Scoring!C$16)+(F94*Scoring!E$17)+(G94*Scoring!C$18)+(H94*Scoring!E$13)+(I94*Scoring!C$14)+(J94*Scoring!C$20)+(K94*Scoring!C$19)+(L94*Scoring!C$20)</f>
        <v>86.004762500000012</v>
      </c>
      <c r="D94" s="5">
        <f>SUMIF(Bye!A:A, B94, Bye!B:B)</f>
        <v>8</v>
      </c>
      <c r="E94" s="1">
        <v>28.782399999999999</v>
      </c>
      <c r="F94" s="1">
        <v>410.23462499999999</v>
      </c>
      <c r="G94" s="1">
        <v>2.7081499999999998</v>
      </c>
      <c r="H94" s="1">
        <v>0.5</v>
      </c>
      <c r="I94" s="1">
        <v>0</v>
      </c>
      <c r="J94" s="1">
        <v>0.1</v>
      </c>
      <c r="K94" s="1">
        <v>0</v>
      </c>
      <c r="L94" s="1">
        <v>0</v>
      </c>
      <c r="M94"/>
      <c r="N94"/>
      <c r="O94"/>
    </row>
    <row r="95" spans="1:15" x14ac:dyDescent="0.25">
      <c r="A95" s="1" t="s">
        <v>359</v>
      </c>
      <c r="B95" s="1" t="s">
        <v>50</v>
      </c>
      <c r="C95" s="7">
        <f>(E95*Scoring!C$16)+(F95*Scoring!E$17)+(G95*Scoring!C$18)+(H95*Scoring!E$13)+(I95*Scoring!C$14)+(J95*Scoring!C$20)+(K95*Scoring!C$19)+(L95*Scoring!C$20)</f>
        <v>86.894910828999997</v>
      </c>
      <c r="D95" s="5">
        <f>SUMIF(Bye!A:A, B95, Bye!B:B)</f>
        <v>8</v>
      </c>
      <c r="E95" s="1">
        <v>30.006184130000001</v>
      </c>
      <c r="F95" s="1">
        <v>393.52350000000001</v>
      </c>
      <c r="G95" s="1">
        <v>2.0051000000000001</v>
      </c>
      <c r="H95" s="1">
        <v>36.057766989999998</v>
      </c>
      <c r="I95" s="1">
        <v>0.35</v>
      </c>
      <c r="J95" s="1">
        <v>0.2</v>
      </c>
      <c r="K95" s="1">
        <v>0</v>
      </c>
      <c r="L95" s="1">
        <v>0</v>
      </c>
      <c r="M95"/>
      <c r="N95"/>
      <c r="O95"/>
    </row>
    <row r="96" spans="1:15" x14ac:dyDescent="0.25">
      <c r="A96" s="1" t="s">
        <v>258</v>
      </c>
      <c r="B96" s="1" t="s">
        <v>16</v>
      </c>
      <c r="C96" s="7">
        <f>(E96*Scoring!C$16)+(F96*Scoring!E$17)+(G96*Scoring!C$18)+(H96*Scoring!E$13)+(I96*Scoring!C$14)+(J96*Scoring!C$20)+(K96*Scoring!C$19)+(L96*Scoring!C$20)</f>
        <v>104.707143774</v>
      </c>
      <c r="D96" s="5">
        <f>SUMIF(Bye!A:A, B96, Bye!B:B)</f>
        <v>10</v>
      </c>
      <c r="E96" s="1">
        <v>40.466386849999999</v>
      </c>
      <c r="F96" s="1">
        <v>389.34172310000002</v>
      </c>
      <c r="G96" s="1">
        <v>4.2344307690000003</v>
      </c>
      <c r="H96" s="1">
        <v>0</v>
      </c>
      <c r="I96" s="1">
        <v>0</v>
      </c>
      <c r="J96" s="1">
        <v>0.1</v>
      </c>
      <c r="K96" s="1">
        <v>0</v>
      </c>
      <c r="L96" s="1">
        <v>0</v>
      </c>
      <c r="M96"/>
      <c r="N96"/>
      <c r="O96"/>
    </row>
    <row r="97" spans="1:15" x14ac:dyDescent="0.25">
      <c r="A97" s="1" t="s">
        <v>272</v>
      </c>
      <c r="B97" s="1" t="s">
        <v>42</v>
      </c>
      <c r="C97" s="7">
        <f>(E97*Scoring!C$16)+(F97*Scoring!E$17)+(G97*Scoring!C$18)+(H97*Scoring!E$13)+(I97*Scoring!C$14)+(J97*Scoring!C$20)+(K97*Scoring!C$19)+(L97*Scoring!C$20)</f>
        <v>85.102434000000002</v>
      </c>
      <c r="D97" s="5">
        <f>SUMIF(Bye!A:A, B97, Bye!B:B)</f>
        <v>8</v>
      </c>
      <c r="E97" s="1">
        <v>30.80048</v>
      </c>
      <c r="F97" s="1">
        <v>386.78253999999998</v>
      </c>
      <c r="G97" s="1">
        <v>2.5264500000000001</v>
      </c>
      <c r="H97" s="1">
        <v>11.65</v>
      </c>
      <c r="I97" s="1">
        <v>0</v>
      </c>
      <c r="J97" s="1">
        <v>0.7</v>
      </c>
      <c r="K97" s="1">
        <v>0</v>
      </c>
      <c r="M97"/>
      <c r="N97"/>
      <c r="O97"/>
    </row>
    <row r="98" spans="1:15" x14ac:dyDescent="0.25">
      <c r="A98" s="1" t="s">
        <v>251</v>
      </c>
      <c r="B98" s="1" t="s">
        <v>35</v>
      </c>
      <c r="C98" s="7">
        <f>(E98*Scoring!C$16)+(F98*Scoring!E$17)+(G98*Scoring!C$18)+(H98*Scoring!E$13)+(I98*Scoring!C$14)+(J98*Scoring!C$20)+(K98*Scoring!C$19)+(L98*Scoring!C$20)</f>
        <v>77.191593753999996</v>
      </c>
      <c r="D98" s="5">
        <f>SUMIF(Bye!A:A, B98, Bye!B:B)</f>
        <v>8</v>
      </c>
      <c r="E98" s="1">
        <v>29.584587500000001</v>
      </c>
      <c r="F98" s="1">
        <v>359.54531250000002</v>
      </c>
      <c r="G98" s="1">
        <v>1.8337458339999999</v>
      </c>
      <c r="H98" s="1">
        <v>8.5</v>
      </c>
      <c r="I98" s="1">
        <v>0</v>
      </c>
      <c r="J98" s="1">
        <v>0.2</v>
      </c>
      <c r="K98" s="1">
        <v>0</v>
      </c>
      <c r="M98"/>
      <c r="N98"/>
      <c r="O98"/>
    </row>
    <row r="99" spans="1:15" x14ac:dyDescent="0.25">
      <c r="A99" s="1" t="s">
        <v>407</v>
      </c>
      <c r="B99" s="1" t="s">
        <v>44</v>
      </c>
      <c r="C99" s="7">
        <f>(E99*Scoring!C$16)+(F99*Scoring!E$17)+(G99*Scoring!C$18)+(H99*Scoring!E$13)+(I99*Scoring!C$14)+(J99*Scoring!C$20)+(K99*Scoring!C$19)+(L99*Scoring!C$20)</f>
        <v>74.768792974000007</v>
      </c>
      <c r="D99" s="5">
        <f>SUMIF(Bye!A:A, B99, Bye!B:B)</f>
        <v>14</v>
      </c>
      <c r="E99" s="1">
        <v>24.337714399999999</v>
      </c>
      <c r="F99" s="1">
        <v>359.10649999999998</v>
      </c>
      <c r="G99" s="1">
        <v>2.4200714290000001</v>
      </c>
      <c r="H99" s="1">
        <v>1</v>
      </c>
      <c r="I99" s="1">
        <v>0</v>
      </c>
      <c r="J99" s="1">
        <v>0.1</v>
      </c>
      <c r="K99" s="1">
        <v>0</v>
      </c>
      <c r="L99" s="1">
        <v>0</v>
      </c>
      <c r="M99"/>
      <c r="N99"/>
      <c r="O99"/>
    </row>
    <row r="100" spans="1:15" x14ac:dyDescent="0.25">
      <c r="A100" s="1" t="s">
        <v>507</v>
      </c>
      <c r="B100" s="1" t="s">
        <v>45</v>
      </c>
      <c r="C100" s="7">
        <f>(E100*Scoring!C$16)+(F100*Scoring!E$17)+(G100*Scoring!C$18)+(H100*Scoring!E$13)+(I100*Scoring!C$14)+(J100*Scoring!C$20)+(K100*Scoring!C$19)+(L100*Scoring!C$20)</f>
        <v>86.073789839999989</v>
      </c>
      <c r="D100" s="5">
        <f>SUMIF(Bye!A:A, B100, Bye!B:B)</f>
        <v>12</v>
      </c>
      <c r="E100" s="1">
        <v>34.178727469999998</v>
      </c>
      <c r="F100" s="1">
        <v>355.20016370000002</v>
      </c>
      <c r="G100" s="1">
        <v>2.745841</v>
      </c>
      <c r="H100" s="1">
        <v>0</v>
      </c>
      <c r="I100" s="1">
        <v>0</v>
      </c>
      <c r="J100" s="1">
        <v>0.1</v>
      </c>
      <c r="K100" s="1">
        <v>0</v>
      </c>
      <c r="L100" s="1">
        <v>0</v>
      </c>
      <c r="M100"/>
      <c r="N100"/>
      <c r="O100"/>
    </row>
    <row r="101" spans="1:15" x14ac:dyDescent="0.25">
      <c r="A101" s="1" t="s">
        <v>505</v>
      </c>
      <c r="B101" s="1" t="s">
        <v>49</v>
      </c>
      <c r="C101" s="7">
        <f>(E101*Scoring!C$16)+(F101*Scoring!E$17)+(G101*Scoring!C$18)+(H101*Scoring!E$13)+(I101*Scoring!C$14)+(J101*Scoring!C$20)+(K101*Scoring!C$19)+(L101*Scoring!C$20)</f>
        <v>76.261634844</v>
      </c>
      <c r="D101" s="5">
        <f>SUMIF(Bye!A:A, B101, Bye!B:B)</f>
        <v>14</v>
      </c>
      <c r="E101" s="1">
        <v>31.54532206</v>
      </c>
      <c r="F101" s="1">
        <v>352.32912779999998</v>
      </c>
      <c r="G101" s="1">
        <v>1.609733334</v>
      </c>
      <c r="H101" s="1">
        <v>0.25</v>
      </c>
      <c r="I101" s="1">
        <v>0</v>
      </c>
      <c r="J101" s="1">
        <v>0.2</v>
      </c>
      <c r="K101" s="1">
        <v>0</v>
      </c>
      <c r="L101" s="1">
        <v>0</v>
      </c>
      <c r="M101"/>
      <c r="N101"/>
      <c r="O101"/>
    </row>
    <row r="102" spans="1:15" x14ac:dyDescent="0.25">
      <c r="A102" s="1" t="s">
        <v>503</v>
      </c>
      <c r="B102" s="1" t="s">
        <v>45</v>
      </c>
      <c r="C102" s="7">
        <f>(E102*Scoring!C$16)+(F102*Scoring!E$17)+(G102*Scoring!C$18)+(H102*Scoring!E$13)+(I102*Scoring!C$14)+(J102*Scoring!C$20)+(K102*Scoring!C$19)+(L102*Scoring!C$20)</f>
        <v>82.635364081799992</v>
      </c>
      <c r="D102" s="5">
        <f>SUMIF(Bye!A:A, B102, Bye!B:B)</f>
        <v>12</v>
      </c>
      <c r="E102" s="1">
        <v>32.010388990000003</v>
      </c>
      <c r="F102" s="1">
        <v>349.78300910000002</v>
      </c>
      <c r="G102" s="1">
        <v>2.6024759999999998</v>
      </c>
      <c r="H102" s="1">
        <v>2.3181818179999998</v>
      </c>
      <c r="I102" s="1">
        <v>0</v>
      </c>
      <c r="J102" s="1">
        <v>0.2</v>
      </c>
      <c r="K102" s="1">
        <v>0</v>
      </c>
      <c r="L102" s="1">
        <v>0</v>
      </c>
      <c r="M102"/>
      <c r="N102"/>
      <c r="O102"/>
    </row>
    <row r="103" spans="1:15" x14ac:dyDescent="0.25">
      <c r="A103" s="1" t="s">
        <v>353</v>
      </c>
      <c r="B103" s="1" t="s">
        <v>28</v>
      </c>
      <c r="C103" s="7">
        <f>(E103*Scoring!C$16)+(F103*Scoring!E$17)+(G103*Scoring!C$18)+(H103*Scoring!E$13)+(I103*Scoring!C$14)+(J103*Scoring!C$20)+(K103*Scoring!C$19)+(L103*Scoring!C$20)</f>
        <v>79.035955254000001</v>
      </c>
      <c r="D103" s="5">
        <f>SUMIF(Bye!A:A, B103, Bye!B:B)</f>
        <v>5</v>
      </c>
      <c r="E103" s="1">
        <v>27.113869529999999</v>
      </c>
      <c r="F103" s="1">
        <v>337.23185719999998</v>
      </c>
      <c r="G103" s="1">
        <v>2.8170785719999998</v>
      </c>
      <c r="H103" s="1">
        <v>13.964285719999999</v>
      </c>
      <c r="I103" s="1">
        <v>0</v>
      </c>
      <c r="J103" s="1">
        <v>0.1</v>
      </c>
      <c r="K103" s="1">
        <v>0</v>
      </c>
      <c r="L103" s="1">
        <v>0</v>
      </c>
      <c r="M103"/>
      <c r="N103"/>
      <c r="O103"/>
    </row>
    <row r="104" spans="1:15" x14ac:dyDescent="0.25">
      <c r="A104" s="1" t="s">
        <v>344</v>
      </c>
      <c r="B104" s="1" t="s">
        <v>21</v>
      </c>
      <c r="C104" s="7">
        <f>(E104*Scoring!C$16)+(F104*Scoring!E$17)+(G104*Scoring!C$18)+(H104*Scoring!E$13)+(I104*Scoring!C$14)+(J104*Scoring!C$20)+(K104*Scoring!C$19)+(L104*Scoring!C$20)</f>
        <v>85.249999999999986</v>
      </c>
      <c r="D104" s="5">
        <f>SUMIF(Bye!A:A, B104, Bye!B:B)</f>
        <v>8</v>
      </c>
      <c r="E104" s="1">
        <v>33.4</v>
      </c>
      <c r="F104" s="1">
        <v>334.3</v>
      </c>
      <c r="G104" s="1">
        <v>2.7</v>
      </c>
      <c r="H104" s="1">
        <v>30.2</v>
      </c>
      <c r="I104" s="1">
        <v>0.1</v>
      </c>
      <c r="J104" s="1">
        <v>1.4</v>
      </c>
      <c r="K104" s="1">
        <v>0</v>
      </c>
      <c r="L104" s="1">
        <v>0</v>
      </c>
      <c r="M104"/>
      <c r="N104"/>
      <c r="O104"/>
    </row>
    <row r="105" spans="1:15" x14ac:dyDescent="0.25">
      <c r="A105" s="1" t="s">
        <v>93</v>
      </c>
      <c r="B105" s="1" t="s">
        <v>43</v>
      </c>
      <c r="C105" s="7">
        <f>(E105*Scoring!C$16)+(F105*Scoring!E$17)+(G105*Scoring!C$18)+(H105*Scoring!E$13)+(I105*Scoring!C$14)+(J105*Scoring!C$20)+(K105*Scoring!C$19)+(L105*Scoring!C$20)</f>
        <v>76.736816598000004</v>
      </c>
      <c r="D105" s="5">
        <f>SUMIF(Bye!A:A, B105, Bye!B:B)</f>
        <v>5</v>
      </c>
      <c r="E105" s="1">
        <v>31.894508900000002</v>
      </c>
      <c r="F105" s="1">
        <v>332.02861539999998</v>
      </c>
      <c r="G105" s="1">
        <v>1.9899076929999999</v>
      </c>
      <c r="H105" s="1">
        <v>0</v>
      </c>
      <c r="I105" s="1">
        <v>0</v>
      </c>
      <c r="J105" s="1">
        <v>0.3</v>
      </c>
      <c r="K105" s="1">
        <v>0</v>
      </c>
      <c r="L105" s="1">
        <v>0</v>
      </c>
      <c r="M105"/>
      <c r="N105"/>
      <c r="O105"/>
    </row>
    <row r="106" spans="1:15" x14ac:dyDescent="0.25">
      <c r="A106" s="1" t="s">
        <v>423</v>
      </c>
      <c r="B106" s="1" t="s">
        <v>48</v>
      </c>
      <c r="C106" s="7">
        <f>(E106*Scoring!C$16)+(F106*Scoring!E$17)+(G106*Scoring!C$18)+(H106*Scoring!E$13)+(I106*Scoring!C$14)+(J106*Scoring!C$20)+(K106*Scoring!C$19)+(L106*Scoring!C$20)</f>
        <v>78.520019260000012</v>
      </c>
      <c r="D106" s="5">
        <f>SUMIF(Bye!A:A, B106, Bye!B:B)</f>
        <v>9</v>
      </c>
      <c r="E106" s="1">
        <v>31.298421879999999</v>
      </c>
      <c r="F106" s="1">
        <v>314.58069380000001</v>
      </c>
      <c r="G106" s="1">
        <v>2.3330880000000001</v>
      </c>
      <c r="H106" s="1">
        <v>14.65</v>
      </c>
      <c r="I106" s="1">
        <v>0.1</v>
      </c>
      <c r="J106" s="1">
        <v>0.3</v>
      </c>
      <c r="K106" s="1">
        <v>0</v>
      </c>
      <c r="L106" s="1">
        <v>0</v>
      </c>
      <c r="M106"/>
      <c r="N106"/>
      <c r="O106"/>
    </row>
    <row r="107" spans="1:15" x14ac:dyDescent="0.25">
      <c r="A107" s="1" t="s">
        <v>526</v>
      </c>
      <c r="B107" s="1" t="s">
        <v>35</v>
      </c>
      <c r="C107" s="7">
        <f>(E107*Scoring!C$16)+(F107*Scoring!E$17)+(G107*Scoring!C$18)+(H107*Scoring!E$13)+(I107*Scoring!C$14)+(J107*Scoring!C$20)+(K107*Scoring!C$19)+(L107*Scoring!C$20)</f>
        <v>67.132462500000003</v>
      </c>
      <c r="D107" s="5">
        <f>SUMIF(Bye!A:A, B107, Bye!B:B)</f>
        <v>8</v>
      </c>
      <c r="E107" s="1">
        <v>25.066299999999998</v>
      </c>
      <c r="F107" s="1">
        <v>310.311125</v>
      </c>
      <c r="G107" s="1">
        <v>1.839175</v>
      </c>
      <c r="H107" s="1">
        <v>0</v>
      </c>
      <c r="I107" s="1">
        <v>0</v>
      </c>
      <c r="J107" s="1">
        <v>0</v>
      </c>
      <c r="K107" s="1">
        <v>0</v>
      </c>
      <c r="M107"/>
      <c r="N107"/>
      <c r="O107"/>
    </row>
    <row r="108" spans="1:15" x14ac:dyDescent="0.25">
      <c r="A108" s="1" t="s">
        <v>350</v>
      </c>
      <c r="B108" s="1" t="s">
        <v>16</v>
      </c>
      <c r="C108" s="7">
        <f>(E108*Scoring!C$16)+(F108*Scoring!E$17)+(G108*Scoring!C$18)+(H108*Scoring!E$13)+(I108*Scoring!C$14)+(J108*Scoring!C$20)+(K108*Scoring!C$19)+(L108*Scoring!C$20)</f>
        <v>75.260872703999993</v>
      </c>
      <c r="D108" s="5">
        <f>SUMIF(Bye!A:A, B108, Bye!B:B)</f>
        <v>10</v>
      </c>
      <c r="E108" s="1">
        <v>26.580270389999999</v>
      </c>
      <c r="F108" s="1">
        <v>290.42171539999998</v>
      </c>
      <c r="G108" s="1">
        <v>2.2155076930000002</v>
      </c>
      <c r="H108" s="1">
        <v>55.453846159999998</v>
      </c>
      <c r="I108" s="1">
        <v>0.2</v>
      </c>
      <c r="J108" s="1">
        <v>0.4</v>
      </c>
      <c r="K108" s="1">
        <v>0</v>
      </c>
      <c r="L108" s="1">
        <v>0</v>
      </c>
      <c r="M108"/>
      <c r="N108"/>
      <c r="O108"/>
    </row>
    <row r="109" spans="1:15" x14ac:dyDescent="0.25">
      <c r="A109" s="1" t="s">
        <v>514</v>
      </c>
      <c r="B109" s="1" t="s">
        <v>14</v>
      </c>
      <c r="C109" s="7">
        <f>(E109*Scoring!C$16)+(F109*Scoring!E$17)+(G109*Scoring!C$18)+(H109*Scoring!E$13)+(I109*Scoring!C$14)+(J109*Scoring!C$20)+(K109*Scoring!C$19)+(L109*Scoring!C$20)</f>
        <v>66.813465331000003</v>
      </c>
      <c r="D109" s="5">
        <f>SUMIF(Bye!A:A, B109, Bye!B:B)</f>
        <v>10</v>
      </c>
      <c r="E109" s="1">
        <v>29.663636360000002</v>
      </c>
      <c r="F109" s="1">
        <v>289.58919880000002</v>
      </c>
      <c r="G109" s="1">
        <v>1.2</v>
      </c>
      <c r="H109" s="1">
        <v>13.90909091</v>
      </c>
      <c r="I109" s="1">
        <v>0</v>
      </c>
      <c r="J109" s="1">
        <v>0.4</v>
      </c>
      <c r="K109" s="1">
        <v>0</v>
      </c>
      <c r="L109" s="1">
        <v>0</v>
      </c>
      <c r="M109"/>
      <c r="N109"/>
      <c r="O109"/>
    </row>
    <row r="110" spans="1:15" x14ac:dyDescent="0.25">
      <c r="A110" s="1" t="s">
        <v>263</v>
      </c>
      <c r="B110" s="1" t="s">
        <v>53</v>
      </c>
      <c r="C110" s="7">
        <f>(E110*Scoring!C$16)+(F110*Scoring!E$17)+(G110*Scoring!C$18)+(H110*Scoring!E$13)+(I110*Scoring!C$14)+(J110*Scoring!C$20)+(K110*Scoring!C$19)+(L110*Scoring!C$20)</f>
        <v>69.129403920000016</v>
      </c>
      <c r="D110" s="5">
        <f>SUMIF(Bye!A:A, B110, Bye!B:B)</f>
        <v>12</v>
      </c>
      <c r="E110" s="1">
        <v>24.05</v>
      </c>
      <c r="F110" s="1">
        <v>289.37403920000003</v>
      </c>
      <c r="G110" s="1">
        <v>2.5794999999999999</v>
      </c>
      <c r="H110" s="1">
        <v>7.65</v>
      </c>
      <c r="I110" s="1">
        <v>0</v>
      </c>
      <c r="J110" s="1">
        <v>0.1</v>
      </c>
      <c r="K110" s="1">
        <v>0</v>
      </c>
      <c r="L110" s="1">
        <v>0</v>
      </c>
      <c r="M110"/>
      <c r="N110"/>
      <c r="O110"/>
    </row>
    <row r="111" spans="1:15" x14ac:dyDescent="0.25">
      <c r="A111" s="1" t="s">
        <v>101</v>
      </c>
      <c r="B111" s="1" t="s">
        <v>55</v>
      </c>
      <c r="C111" s="7">
        <f>(E111*Scoring!C$16)+(F111*Scoring!E$17)+(G111*Scoring!C$18)+(H111*Scoring!E$13)+(I111*Scoring!C$14)+(J111*Scoring!C$20)+(K111*Scoring!C$19)+(L111*Scoring!C$20)</f>
        <v>56.809999999999995</v>
      </c>
      <c r="D111" s="5">
        <f>SUMIF(Bye!A:A, B111, Bye!B:B)</f>
        <v>12</v>
      </c>
      <c r="E111" s="1">
        <v>19.7</v>
      </c>
      <c r="F111" s="1">
        <v>285.85000000000002</v>
      </c>
      <c r="G111" s="1">
        <v>1.45</v>
      </c>
      <c r="H111" s="1">
        <v>0.25</v>
      </c>
      <c r="I111" s="1">
        <v>0</v>
      </c>
      <c r="J111" s="1">
        <v>0.2</v>
      </c>
      <c r="K111" s="1">
        <v>0</v>
      </c>
      <c r="L111" s="1">
        <v>0</v>
      </c>
      <c r="M111"/>
      <c r="N111"/>
      <c r="O111"/>
    </row>
    <row r="112" spans="1:15" x14ac:dyDescent="0.25">
      <c r="A112" s="1" t="s">
        <v>513</v>
      </c>
      <c r="B112" s="1" t="s">
        <v>51</v>
      </c>
      <c r="C112" s="7">
        <f>(E112*Scoring!C$16)+(F112*Scoring!E$17)+(G112*Scoring!C$18)+(H112*Scoring!E$13)+(I112*Scoring!C$14)+(J112*Scoring!C$20)+(K112*Scoring!C$19)+(L112*Scoring!C$20)</f>
        <v>65.356470999999999</v>
      </c>
      <c r="D112" s="5">
        <f>SUMIF(Bye!A:A, B112, Bye!B:B)</f>
        <v>14</v>
      </c>
      <c r="E112" s="1">
        <v>24.999034999999999</v>
      </c>
      <c r="F112" s="1">
        <v>282.22980000000001</v>
      </c>
      <c r="G112" s="1">
        <v>2.0390760000000001</v>
      </c>
      <c r="H112" s="1">
        <v>0</v>
      </c>
      <c r="I112" s="1">
        <v>0</v>
      </c>
      <c r="J112" s="1">
        <v>0.1</v>
      </c>
      <c r="K112" s="1">
        <v>0</v>
      </c>
      <c r="L112" s="1">
        <v>0</v>
      </c>
      <c r="M112"/>
      <c r="N112"/>
      <c r="O112"/>
    </row>
    <row r="113" spans="1:15" x14ac:dyDescent="0.25">
      <c r="A113" s="1" t="s">
        <v>102</v>
      </c>
      <c r="B113" s="1" t="s">
        <v>23</v>
      </c>
      <c r="C113" s="7">
        <f>(E113*Scoring!C$16)+(F113*Scoring!E$17)+(G113*Scoring!C$18)+(H113*Scoring!E$13)+(I113*Scoring!C$14)+(J113*Scoring!C$20)+(K113*Scoring!C$19)+(L113*Scoring!C$20)</f>
        <v>70.279252</v>
      </c>
      <c r="D113" s="5">
        <f>SUMIF(Bye!A:A, B113, Bye!B:B)</f>
        <v>7</v>
      </c>
      <c r="E113" s="1">
        <v>24.70656</v>
      </c>
      <c r="F113" s="1">
        <v>267.50691999999998</v>
      </c>
      <c r="G113" s="1">
        <v>2.827</v>
      </c>
      <c r="H113" s="1">
        <v>16.600000000000001</v>
      </c>
      <c r="I113" s="1">
        <v>0.05</v>
      </c>
      <c r="J113" s="1">
        <v>0.1</v>
      </c>
      <c r="K113" s="1">
        <v>0</v>
      </c>
      <c r="L113" s="1">
        <v>0</v>
      </c>
      <c r="M113"/>
      <c r="N113"/>
      <c r="O113"/>
    </row>
    <row r="114" spans="1:15" x14ac:dyDescent="0.25">
      <c r="A114" s="1" t="s">
        <v>521</v>
      </c>
      <c r="B114" s="1" t="s">
        <v>28</v>
      </c>
      <c r="C114" s="7">
        <f>(E114*Scoring!C$16)+(F114*Scoring!E$17)+(G114*Scoring!C$18)+(H114*Scoring!E$13)+(I114*Scoring!C$14)+(J114*Scoring!C$20)+(K114*Scoring!C$19)+(L114*Scoring!C$20)</f>
        <v>63.917807145999987</v>
      </c>
      <c r="D114" s="5">
        <f>SUMIF(Bye!A:A, B114, Bye!B:B)</f>
        <v>5</v>
      </c>
      <c r="E114" s="1">
        <v>23.108257139999999</v>
      </c>
      <c r="F114" s="1">
        <v>262.33064289999999</v>
      </c>
      <c r="G114" s="1">
        <v>1.8544142859999999</v>
      </c>
      <c r="H114" s="1">
        <v>30.5</v>
      </c>
      <c r="I114" s="1">
        <v>0.1</v>
      </c>
      <c r="J114" s="1">
        <v>0.2</v>
      </c>
      <c r="K114" s="1">
        <v>0</v>
      </c>
      <c r="L114" s="1">
        <v>0</v>
      </c>
      <c r="M114"/>
      <c r="N114"/>
      <c r="O114"/>
    </row>
    <row r="115" spans="1:15" x14ac:dyDescent="0.25">
      <c r="A115" s="1" t="s">
        <v>256</v>
      </c>
      <c r="B115" s="1" t="s">
        <v>28</v>
      </c>
      <c r="C115" s="7">
        <f>(E115*Scoring!C$16)+(F115*Scoring!E$17)+(G115*Scoring!C$18)+(H115*Scoring!E$13)+(I115*Scoring!C$14)+(J115*Scoring!C$20)+(K115*Scoring!C$19)+(L115*Scoring!C$20)</f>
        <v>47.789464279999997</v>
      </c>
      <c r="D115" s="5">
        <f>SUMIF(Bye!A:A, B115, Bye!B:B)</f>
        <v>5</v>
      </c>
      <c r="E115" s="1">
        <v>13.56428571</v>
      </c>
      <c r="F115" s="1">
        <v>246.35178569999999</v>
      </c>
      <c r="G115" s="1">
        <v>1.45</v>
      </c>
      <c r="H115" s="1">
        <v>11.9</v>
      </c>
      <c r="I115" s="1">
        <v>0.05</v>
      </c>
      <c r="J115" s="1">
        <v>0.6</v>
      </c>
      <c r="K115" s="1">
        <v>0</v>
      </c>
      <c r="L115" s="1">
        <v>0</v>
      </c>
      <c r="M115"/>
      <c r="N115"/>
      <c r="O115"/>
    </row>
    <row r="116" spans="1:15" x14ac:dyDescent="0.25">
      <c r="A116" s="1" t="s">
        <v>512</v>
      </c>
      <c r="B116" s="1" t="s">
        <v>56</v>
      </c>
      <c r="C116" s="7">
        <f>(E116*Scoring!C$16)+(F116*Scoring!E$17)+(G116*Scoring!C$18)+(H116*Scoring!E$13)+(I116*Scoring!C$14)+(J116*Scoring!C$20)+(K116*Scoring!C$19)+(L116*Scoring!C$20)</f>
        <v>55.751898999999995</v>
      </c>
      <c r="D116" s="5">
        <f>SUMIF(Bye!A:A, B116, Bye!B:B)</f>
        <v>12</v>
      </c>
      <c r="E116" s="1">
        <v>23.430479999999999</v>
      </c>
      <c r="F116" s="1">
        <v>241.00259</v>
      </c>
      <c r="G116" s="1">
        <v>1.22936</v>
      </c>
      <c r="H116" s="1">
        <v>6.45</v>
      </c>
      <c r="I116" s="1">
        <v>0.05</v>
      </c>
      <c r="J116" s="1">
        <v>0.1</v>
      </c>
      <c r="K116" s="1">
        <v>0</v>
      </c>
      <c r="L116" s="1">
        <v>0</v>
      </c>
      <c r="M116"/>
      <c r="N116"/>
      <c r="O116"/>
    </row>
    <row r="117" spans="1:15" x14ac:dyDescent="0.25">
      <c r="A117" s="1" t="s">
        <v>437</v>
      </c>
      <c r="B117" s="1" t="s">
        <v>41</v>
      </c>
      <c r="C117" s="7">
        <f>(E117*Scoring!C$16)+(F117*Scoring!E$17)+(G117*Scoring!C$18)+(H117*Scoring!E$13)+(I117*Scoring!C$14)+(J117*Scoring!C$20)+(K117*Scoring!C$19)+(L117*Scoring!C$20)</f>
        <v>61.106464999999986</v>
      </c>
      <c r="D117" s="5">
        <f>SUMIF(Bye!A:A, B117, Bye!B:B)</f>
        <v>6</v>
      </c>
      <c r="E117" s="1">
        <v>26.606809999999999</v>
      </c>
      <c r="F117" s="1">
        <v>236.83335</v>
      </c>
      <c r="G117" s="1">
        <v>1.83022</v>
      </c>
      <c r="H117" s="1">
        <v>0.35</v>
      </c>
      <c r="I117" s="1">
        <v>0</v>
      </c>
      <c r="J117" s="1">
        <v>0.2</v>
      </c>
      <c r="K117" s="1">
        <v>0</v>
      </c>
      <c r="L117" s="1">
        <v>0</v>
      </c>
      <c r="M117"/>
      <c r="N117"/>
      <c r="O117"/>
    </row>
    <row r="118" spans="1:15" x14ac:dyDescent="0.25">
      <c r="A118" s="1" t="s">
        <v>417</v>
      </c>
      <c r="B118" s="1" t="s">
        <v>51</v>
      </c>
      <c r="C118" s="7">
        <f>(E118*Scoring!C$16)+(F118*Scoring!E$17)+(G118*Scoring!C$18)+(H118*Scoring!E$13)+(I118*Scoring!C$14)+(J118*Scoring!C$20)+(K118*Scoring!C$19)+(L118*Scoring!C$20)</f>
        <v>49.57</v>
      </c>
      <c r="D118" s="5">
        <f>SUMIF(Bye!A:A, B118, Bye!B:B)</f>
        <v>14</v>
      </c>
      <c r="E118" s="1">
        <v>16.899999999999999</v>
      </c>
      <c r="F118" s="1">
        <v>230.7</v>
      </c>
      <c r="G118" s="1">
        <v>1.6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/>
      <c r="N118"/>
      <c r="O118"/>
    </row>
    <row r="119" spans="1:15" x14ac:dyDescent="0.25">
      <c r="A119" s="1" t="s">
        <v>412</v>
      </c>
      <c r="B119" s="1" t="s">
        <v>45</v>
      </c>
      <c r="C119" s="7">
        <f>(E119*Scoring!C$16)+(F119*Scoring!E$17)+(G119*Scoring!C$18)+(H119*Scoring!E$13)+(I119*Scoring!C$14)+(J119*Scoring!C$20)+(K119*Scoring!C$19)+(L119*Scoring!C$20)</f>
        <v>54.367638900000003</v>
      </c>
      <c r="D119" s="5">
        <f>SUMIF(Bye!A:A, B119, Bye!B:B)</f>
        <v>12</v>
      </c>
      <c r="E119" s="1">
        <v>18.806055990000001</v>
      </c>
      <c r="F119" s="1">
        <v>230.03870910000001</v>
      </c>
      <c r="G119" s="1">
        <v>1.965452</v>
      </c>
      <c r="H119" s="1">
        <v>6.65</v>
      </c>
      <c r="I119" s="1">
        <v>0.05</v>
      </c>
      <c r="J119" s="1">
        <v>0.2</v>
      </c>
      <c r="K119" s="1">
        <v>0</v>
      </c>
      <c r="L119" s="1">
        <v>0</v>
      </c>
      <c r="M119"/>
      <c r="N119"/>
      <c r="O119"/>
    </row>
    <row r="120" spans="1:15" x14ac:dyDescent="0.25">
      <c r="A120" s="1" t="s">
        <v>264</v>
      </c>
      <c r="B120" s="1" t="s">
        <v>21</v>
      </c>
      <c r="C120" s="7">
        <f>(E120*Scoring!C$16)+(F120*Scoring!E$17)+(G120*Scoring!C$18)+(H120*Scoring!E$13)+(I120*Scoring!C$14)+(J120*Scoring!C$20)+(K120*Scoring!C$19)+(L120*Scoring!C$20)</f>
        <v>52.22149847</v>
      </c>
      <c r="D120" s="5">
        <f>SUMIF(Bye!A:A, B120, Bye!B:B)</f>
        <v>8</v>
      </c>
      <c r="E120" s="1">
        <v>22.924520000000001</v>
      </c>
      <c r="F120" s="1">
        <v>222.77608000000001</v>
      </c>
      <c r="G120" s="1">
        <v>1.1865617449999999</v>
      </c>
      <c r="H120" s="1">
        <v>0</v>
      </c>
      <c r="I120" s="1">
        <v>0</v>
      </c>
      <c r="J120" s="1">
        <v>0.1</v>
      </c>
      <c r="K120" s="1">
        <v>0</v>
      </c>
      <c r="L120" s="1">
        <v>0</v>
      </c>
      <c r="M120"/>
      <c r="N120"/>
      <c r="O120"/>
    </row>
    <row r="121" spans="1:15" x14ac:dyDescent="0.25">
      <c r="A121" s="1" t="s">
        <v>246</v>
      </c>
      <c r="B121" s="1" t="s">
        <v>23</v>
      </c>
      <c r="C121" s="7">
        <f>(E121*Scoring!C$16)+(F121*Scoring!E$17)+(G121*Scoring!C$18)+(H121*Scoring!E$13)+(I121*Scoring!C$14)+(J121*Scoring!C$20)+(K121*Scoring!C$19)+(L121*Scoring!C$20)</f>
        <v>51.284123999999998</v>
      </c>
      <c r="D121" s="5">
        <f>SUMIF(Bye!A:A, B121, Bye!B:B)</f>
        <v>7</v>
      </c>
      <c r="E121" s="1">
        <v>19.139119999999998</v>
      </c>
      <c r="F121" s="1">
        <v>220.20344</v>
      </c>
      <c r="G121" s="1">
        <v>1.70411</v>
      </c>
      <c r="H121" s="1">
        <v>0</v>
      </c>
      <c r="I121" s="1">
        <v>0</v>
      </c>
      <c r="J121" s="1">
        <v>0.1</v>
      </c>
      <c r="K121" s="1">
        <v>0</v>
      </c>
      <c r="L121" s="1">
        <v>0</v>
      </c>
      <c r="M121"/>
      <c r="N121"/>
      <c r="O121"/>
    </row>
    <row r="122" spans="1:15" x14ac:dyDescent="0.25">
      <c r="A122" s="1" t="s">
        <v>265</v>
      </c>
      <c r="B122" s="1" t="s">
        <v>57</v>
      </c>
      <c r="C122" s="7">
        <f>(E122*Scoring!C$16)+(F122*Scoring!E$17)+(G122*Scoring!C$18)+(H122*Scoring!E$13)+(I122*Scoring!C$14)+(J122*Scoring!C$20)+(K122*Scoring!C$19)+(L122*Scoring!C$20)</f>
        <v>50.901958499999999</v>
      </c>
      <c r="D122" s="5">
        <f>SUMIF(Bye!A:A, B122, Bye!B:B)</f>
        <v>5</v>
      </c>
      <c r="E122" s="1">
        <v>20.859850000000002</v>
      </c>
      <c r="F122" s="1">
        <v>216.559665</v>
      </c>
      <c r="G122" s="1">
        <v>1.114357</v>
      </c>
      <c r="H122" s="1">
        <v>13</v>
      </c>
      <c r="I122" s="1">
        <v>0.1</v>
      </c>
      <c r="J122" s="1">
        <v>0.2</v>
      </c>
      <c r="K122" s="1">
        <v>0</v>
      </c>
      <c r="L122" s="1">
        <v>0</v>
      </c>
      <c r="M122"/>
      <c r="N122"/>
      <c r="O122"/>
    </row>
    <row r="123" spans="1:15" x14ac:dyDescent="0.25">
      <c r="A123" s="1" t="s">
        <v>413</v>
      </c>
      <c r="B123" s="1" t="s">
        <v>53</v>
      </c>
      <c r="C123" s="7">
        <f>(E123*Scoring!C$16)+(F123*Scoring!E$17)+(G123*Scoring!C$18)+(H123*Scoring!E$13)+(I123*Scoring!C$14)+(J123*Scoring!C$20)+(K123*Scoring!C$19)+(L123*Scoring!C$20)</f>
        <v>54.707560999999998</v>
      </c>
      <c r="D123" s="5">
        <f>SUMIF(Bye!A:A, B123, Bye!B:B)</f>
        <v>12</v>
      </c>
      <c r="E123" s="1">
        <v>23.906714999999998</v>
      </c>
      <c r="F123" s="1">
        <v>214.41785999999999</v>
      </c>
      <c r="G123" s="1">
        <v>1.16151</v>
      </c>
      <c r="H123" s="1">
        <v>19.899999999999999</v>
      </c>
      <c r="I123" s="1">
        <v>0.1</v>
      </c>
      <c r="J123" s="1">
        <v>0.2</v>
      </c>
      <c r="K123" s="1">
        <v>0</v>
      </c>
      <c r="L123" s="1">
        <v>0</v>
      </c>
      <c r="M123"/>
      <c r="N123"/>
      <c r="O123"/>
    </row>
    <row r="124" spans="1:15" x14ac:dyDescent="0.25">
      <c r="A124" s="1" t="s">
        <v>408</v>
      </c>
      <c r="B124" s="1" t="s">
        <v>56</v>
      </c>
      <c r="C124" s="7">
        <f>(E124*Scoring!C$16)+(F124*Scoring!E$17)+(G124*Scoring!C$18)+(H124*Scoring!E$13)+(I124*Scoring!C$14)+(J124*Scoring!C$20)+(K124*Scoring!C$19)+(L124*Scoring!C$20)</f>
        <v>50.308872500000007</v>
      </c>
      <c r="D124" s="5">
        <f>SUMIF(Bye!A:A, B124, Bye!B:B)</f>
        <v>12</v>
      </c>
      <c r="E124" s="1">
        <v>22.107700000000001</v>
      </c>
      <c r="F124" s="1">
        <v>206.64612500000001</v>
      </c>
      <c r="G124" s="1">
        <v>1.1077600000000001</v>
      </c>
      <c r="H124" s="1">
        <v>11.9</v>
      </c>
      <c r="I124" s="1">
        <v>0</v>
      </c>
      <c r="J124" s="1">
        <v>0.3</v>
      </c>
      <c r="K124" s="1">
        <v>0</v>
      </c>
      <c r="L124" s="1">
        <v>0</v>
      </c>
      <c r="M124"/>
      <c r="N124"/>
      <c r="O124"/>
    </row>
    <row r="125" spans="1:15" x14ac:dyDescent="0.25">
      <c r="A125" s="1" t="s">
        <v>416</v>
      </c>
      <c r="B125" s="1" t="s">
        <v>26</v>
      </c>
      <c r="C125" s="7">
        <f>(E125*Scoring!C$16)+(F125*Scoring!E$17)+(G125*Scoring!C$18)+(H125*Scoring!E$13)+(I125*Scoring!C$14)+(J125*Scoring!C$20)+(K125*Scoring!C$19)+(L125*Scoring!C$20)</f>
        <v>45.42592243</v>
      </c>
      <c r="D125" s="5">
        <f>SUMIF(Bye!A:A, B125, Bye!B:B)</f>
        <v>11</v>
      </c>
      <c r="E125" s="1">
        <v>19.994146799999999</v>
      </c>
      <c r="F125" s="1">
        <v>198.8062563</v>
      </c>
      <c r="G125" s="1">
        <v>0.97102500000000003</v>
      </c>
      <c r="H125" s="1">
        <v>2.25</v>
      </c>
      <c r="I125" s="1">
        <v>0</v>
      </c>
      <c r="J125" s="1">
        <v>0.5</v>
      </c>
      <c r="K125" s="1">
        <v>0</v>
      </c>
      <c r="L125" s="1">
        <v>0</v>
      </c>
      <c r="M125"/>
      <c r="N125"/>
      <c r="O125"/>
    </row>
    <row r="126" spans="1:15" x14ac:dyDescent="0.25">
      <c r="A126" s="1" t="s">
        <v>511</v>
      </c>
      <c r="B126" s="1" t="s">
        <v>38</v>
      </c>
      <c r="C126" s="7">
        <f>(E126*Scoring!C$16)+(F126*Scoring!E$17)+(G126*Scoring!C$18)+(H126*Scoring!E$13)+(I126*Scoring!C$14)+(J126*Scoring!C$20)+(K126*Scoring!C$19)+(L126*Scoring!C$20)</f>
        <v>38.859440310000004</v>
      </c>
      <c r="D126" s="5">
        <f>SUMIF(Bye!A:A, B126, Bye!B:B)</f>
        <v>10</v>
      </c>
      <c r="E126" s="1">
        <v>15.221217859999999</v>
      </c>
      <c r="F126" s="1">
        <v>194.0990645</v>
      </c>
      <c r="G126" s="1">
        <v>0.72138599999999997</v>
      </c>
      <c r="H126" s="1">
        <v>0</v>
      </c>
      <c r="I126" s="1">
        <v>0</v>
      </c>
      <c r="J126" s="1">
        <v>0.1</v>
      </c>
      <c r="K126" s="1">
        <v>0</v>
      </c>
      <c r="L126" s="1">
        <v>0</v>
      </c>
      <c r="M126"/>
      <c r="N126"/>
      <c r="O126"/>
    </row>
    <row r="127" spans="1:15" x14ac:dyDescent="0.25">
      <c r="A127" s="1" t="s">
        <v>257</v>
      </c>
      <c r="B127" s="1" t="s">
        <v>29</v>
      </c>
      <c r="C127" s="7">
        <f>(E127*Scoring!C$16)+(F127*Scoring!E$17)+(G127*Scoring!C$18)+(H127*Scoring!E$13)+(I127*Scoring!C$14)+(J127*Scoring!C$20)+(K127*Scoring!C$19)+(L127*Scoring!C$20)</f>
        <v>43.797433579999996</v>
      </c>
      <c r="D127" s="5">
        <f>SUMIF(Bye!A:A, B127, Bye!B:B)</f>
        <v>9</v>
      </c>
      <c r="E127" s="1">
        <v>17.444047860000001</v>
      </c>
      <c r="F127" s="1">
        <v>183.95771429999999</v>
      </c>
      <c r="G127" s="1">
        <v>1.3429357150000001</v>
      </c>
      <c r="H127" s="1">
        <v>0</v>
      </c>
      <c r="I127" s="1">
        <v>0</v>
      </c>
      <c r="J127" s="1">
        <v>0.1</v>
      </c>
      <c r="K127" s="1">
        <v>0</v>
      </c>
      <c r="M127"/>
      <c r="N127"/>
      <c r="O127"/>
    </row>
    <row r="128" spans="1:15" x14ac:dyDescent="0.25">
      <c r="A128" s="1" t="s">
        <v>516</v>
      </c>
      <c r="B128" s="1" t="s">
        <v>41</v>
      </c>
      <c r="C128" s="7">
        <f>(E128*Scoring!C$16)+(F128*Scoring!E$17)+(G128*Scoring!C$18)+(H128*Scoring!E$13)+(I128*Scoring!C$14)+(J128*Scoring!C$20)+(K128*Scoring!C$19)+(L128*Scoring!C$20)</f>
        <v>44.071464999999996</v>
      </c>
      <c r="D128" s="5">
        <f>SUMIF(Bye!A:A, B128, Bye!B:B)</f>
        <v>6</v>
      </c>
      <c r="E128" s="1">
        <v>20.556809999999999</v>
      </c>
      <c r="F128" s="1">
        <v>162.33335</v>
      </c>
      <c r="G128" s="1">
        <v>1.2302200000000001</v>
      </c>
      <c r="H128" s="1">
        <v>0</v>
      </c>
      <c r="I128" s="1">
        <v>0</v>
      </c>
      <c r="J128" s="1">
        <v>0.1</v>
      </c>
      <c r="K128" s="1">
        <v>0</v>
      </c>
      <c r="L128" s="1">
        <v>0</v>
      </c>
      <c r="M128"/>
      <c r="N128"/>
      <c r="O128"/>
    </row>
    <row r="129" spans="1:15" x14ac:dyDescent="0.25">
      <c r="A129" s="1" t="s">
        <v>421</v>
      </c>
      <c r="B129" s="1" t="s">
        <v>19</v>
      </c>
      <c r="C129" s="7">
        <f>(E129*Scoring!C$16)+(F129*Scoring!E$17)+(G129*Scoring!C$18)+(H129*Scoring!E$13)+(I129*Scoring!C$14)+(J129*Scoring!C$20)+(K129*Scoring!C$19)+(L129*Scoring!C$20)</f>
        <v>36.702268749999995</v>
      </c>
      <c r="D129" s="5">
        <f>SUMIF(Bye!A:A, B129, Bye!B:B)</f>
        <v>8</v>
      </c>
      <c r="E129" s="1">
        <v>17.428000000000001</v>
      </c>
      <c r="F129" s="1">
        <v>161.74268749999999</v>
      </c>
      <c r="G129" s="1">
        <v>0.55000000000000004</v>
      </c>
      <c r="H129" s="1">
        <v>0</v>
      </c>
      <c r="I129" s="1">
        <v>0</v>
      </c>
      <c r="J129" s="1">
        <v>0.2</v>
      </c>
      <c r="K129" s="1">
        <v>0</v>
      </c>
      <c r="L129" s="1">
        <v>0</v>
      </c>
      <c r="M129"/>
      <c r="N129"/>
      <c r="O129"/>
    </row>
    <row r="130" spans="1:15" x14ac:dyDescent="0.25">
      <c r="A130" s="1" t="s">
        <v>347</v>
      </c>
      <c r="B130" s="1" t="s">
        <v>16</v>
      </c>
      <c r="C130" s="7">
        <f>(E130*Scoring!C$16)+(F130*Scoring!E$17)+(G130*Scoring!C$18)+(H130*Scoring!E$13)+(I130*Scoring!C$14)+(J130*Scoring!C$20)+(K130*Scoring!C$19)+(L130*Scoring!C$20)</f>
        <v>34.470716690799996</v>
      </c>
      <c r="D130" s="5">
        <f>SUMIF(Bye!A:A, B130, Bye!B:B)</f>
        <v>10</v>
      </c>
      <c r="E130" s="1">
        <v>12.72079746</v>
      </c>
      <c r="F130" s="1">
        <v>140.08757689999999</v>
      </c>
      <c r="G130" s="1">
        <v>1.285065385</v>
      </c>
      <c r="H130" s="1">
        <v>1.307692308</v>
      </c>
      <c r="I130" s="1">
        <v>0</v>
      </c>
      <c r="J130" s="1">
        <v>0.1</v>
      </c>
      <c r="K130" s="1">
        <v>0</v>
      </c>
      <c r="L130" s="1">
        <v>0</v>
      </c>
      <c r="M130"/>
      <c r="N130"/>
      <c r="O130"/>
    </row>
    <row r="131" spans="1:15" x14ac:dyDescent="0.25">
      <c r="A131" s="1" t="s">
        <v>508</v>
      </c>
      <c r="B131" s="1" t="s">
        <v>41</v>
      </c>
      <c r="C131" s="7">
        <f>(E131*Scoring!C$16)+(F131*Scoring!E$17)+(G131*Scoring!C$18)+(H131*Scoring!E$13)+(I131*Scoring!C$14)+(J131*Scoring!C$20)+(K131*Scoring!C$19)+(L131*Scoring!C$20)</f>
        <v>33.54</v>
      </c>
      <c r="D131" s="5">
        <f>SUMIF(Bye!A:A, B131, Bye!B:B)</f>
        <v>6</v>
      </c>
      <c r="E131" s="1">
        <v>12.15</v>
      </c>
      <c r="F131" s="1">
        <v>137</v>
      </c>
      <c r="G131" s="1">
        <v>0.75</v>
      </c>
      <c r="H131" s="1">
        <v>32.9</v>
      </c>
      <c r="I131" s="1">
        <v>0</v>
      </c>
      <c r="J131" s="1">
        <v>0.1</v>
      </c>
      <c r="K131" s="1">
        <v>0</v>
      </c>
      <c r="M131"/>
      <c r="N131"/>
      <c r="O131"/>
    </row>
    <row r="132" spans="1:15" x14ac:dyDescent="0.25">
      <c r="A132" s="1" t="s">
        <v>405</v>
      </c>
      <c r="B132" s="1" t="s">
        <v>40</v>
      </c>
      <c r="C132" s="7">
        <f>(E132*Scoring!C$16)+(F132*Scoring!E$17)+(G132*Scoring!C$18)+(H132*Scoring!E$13)+(I132*Scoring!C$14)+(J132*Scoring!C$20)+(K132*Scoring!C$19)+(L132*Scoring!C$20)</f>
        <v>30.752859150000003</v>
      </c>
      <c r="D132" s="5">
        <f>SUMIF(Bye!A:A, B132, Bye!B:B)</f>
        <v>10</v>
      </c>
      <c r="E132" s="1">
        <v>11.6</v>
      </c>
      <c r="F132" s="1">
        <v>133.5285915</v>
      </c>
      <c r="G132" s="1">
        <v>1</v>
      </c>
      <c r="H132" s="1">
        <v>0</v>
      </c>
      <c r="I132" s="1">
        <v>0</v>
      </c>
      <c r="J132" s="1">
        <v>0.2</v>
      </c>
      <c r="K132" s="1">
        <v>0</v>
      </c>
      <c r="L132" s="1">
        <v>0</v>
      </c>
      <c r="M132"/>
      <c r="N132"/>
      <c r="O132"/>
    </row>
    <row r="133" spans="1:15" x14ac:dyDescent="0.25">
      <c r="A133" s="1" t="s">
        <v>510</v>
      </c>
      <c r="B133" s="1" t="s">
        <v>17</v>
      </c>
      <c r="C133" s="7">
        <f>(E133*Scoring!C$16)+(F133*Scoring!E$17)+(G133*Scoring!C$18)+(H133*Scoring!E$13)+(I133*Scoring!C$14)+(J133*Scoring!C$20)+(K133*Scoring!C$19)+(L133*Scoring!C$20)</f>
        <v>26.795000000000002</v>
      </c>
      <c r="D133" s="5">
        <f>SUMIF(Bye!A:A, B133, Bye!B:B)</f>
        <v>6</v>
      </c>
      <c r="E133" s="1">
        <v>10.3</v>
      </c>
      <c r="F133" s="1">
        <v>126.95</v>
      </c>
      <c r="G133" s="1">
        <v>0.65</v>
      </c>
      <c r="H133" s="1">
        <v>0</v>
      </c>
      <c r="I133" s="1">
        <v>0</v>
      </c>
      <c r="J133" s="1">
        <v>0.1</v>
      </c>
      <c r="K133" s="1">
        <v>0</v>
      </c>
      <c r="L133" s="1">
        <v>0</v>
      </c>
      <c r="M133"/>
      <c r="N133"/>
      <c r="O133"/>
    </row>
    <row r="134" spans="1:15" x14ac:dyDescent="0.25">
      <c r="A134" s="1" t="s">
        <v>275</v>
      </c>
      <c r="B134" s="1" t="s">
        <v>25</v>
      </c>
      <c r="C134" s="7">
        <f>(E134*Scoring!C$16)+(F134*Scoring!E$17)+(G134*Scoring!C$18)+(H134*Scoring!E$13)+(I134*Scoring!C$14)+(J134*Scoring!C$20)+(K134*Scoring!C$19)+(L134*Scoring!C$20)</f>
        <v>25.10105416</v>
      </c>
      <c r="D134" s="5">
        <f>SUMIF(Bye!A:A, B134, Bye!B:B)</f>
        <v>5</v>
      </c>
      <c r="E134" s="1">
        <v>9.4</v>
      </c>
      <c r="F134" s="1">
        <v>123.0105416</v>
      </c>
      <c r="G134" s="1">
        <v>0.6</v>
      </c>
      <c r="H134" s="1">
        <v>0</v>
      </c>
      <c r="I134" s="1">
        <v>0</v>
      </c>
      <c r="J134" s="1">
        <v>0.2</v>
      </c>
      <c r="K134" s="1">
        <v>0</v>
      </c>
      <c r="M134"/>
      <c r="N134"/>
      <c r="O134"/>
    </row>
    <row r="135" spans="1:15" x14ac:dyDescent="0.25">
      <c r="A135" s="1" t="s">
        <v>527</v>
      </c>
      <c r="B135" s="1" t="s">
        <v>24</v>
      </c>
      <c r="C135" s="7">
        <f>(E135*Scoring!C$16)+(F135*Scoring!E$17)+(G135*Scoring!C$18)+(H135*Scoring!E$13)+(I135*Scoring!C$14)+(J135*Scoring!C$20)+(K135*Scoring!C$19)+(L135*Scoring!C$20)</f>
        <v>23.410427420000001</v>
      </c>
      <c r="D135" s="5">
        <f>SUMIF(Bye!A:A, B135, Bye!B:B)</f>
        <v>9</v>
      </c>
      <c r="E135" s="1">
        <v>7.9</v>
      </c>
      <c r="F135" s="1">
        <v>121.10427420000001</v>
      </c>
      <c r="G135" s="1">
        <v>0.6</v>
      </c>
      <c r="H135" s="1">
        <v>0</v>
      </c>
      <c r="I135" s="1">
        <v>0</v>
      </c>
      <c r="J135" s="1">
        <v>0.2</v>
      </c>
      <c r="K135" s="1">
        <v>0</v>
      </c>
      <c r="M135"/>
      <c r="N135"/>
      <c r="O135"/>
    </row>
    <row r="136" spans="1:15" x14ac:dyDescent="0.25">
      <c r="A136" s="1" t="s">
        <v>518</v>
      </c>
      <c r="B136" s="1" t="s">
        <v>43</v>
      </c>
      <c r="C136" s="7">
        <f>(E136*Scoring!C$16)+(F136*Scoring!E$17)+(G136*Scoring!C$18)+(H136*Scoring!E$13)+(I136*Scoring!C$14)+(J136*Scoring!C$20)+(K136*Scoring!C$19)+(L136*Scoring!C$20)</f>
        <v>23.580000000000002</v>
      </c>
      <c r="D136" s="5">
        <f>SUMIF(Bye!A:A, B136, Bye!B:B)</f>
        <v>5</v>
      </c>
      <c r="E136" s="1">
        <v>9.6</v>
      </c>
      <c r="F136" s="1">
        <v>117.8</v>
      </c>
      <c r="G136" s="1">
        <v>0.4</v>
      </c>
      <c r="H136" s="1">
        <v>0</v>
      </c>
      <c r="I136" s="1">
        <v>0</v>
      </c>
      <c r="J136" s="1">
        <v>0.2</v>
      </c>
      <c r="K136" s="1">
        <v>0</v>
      </c>
      <c r="L136" s="1">
        <v>0</v>
      </c>
      <c r="M136"/>
      <c r="N136"/>
      <c r="O136"/>
    </row>
    <row r="137" spans="1:15" x14ac:dyDescent="0.25">
      <c r="A137" s="1" t="s">
        <v>519</v>
      </c>
      <c r="B137" s="1" t="s">
        <v>29</v>
      </c>
      <c r="C137" s="7">
        <f>(E137*Scoring!C$16)+(F137*Scoring!E$17)+(G137*Scoring!C$18)+(H137*Scoring!E$13)+(I137*Scoring!C$14)+(J137*Scoring!C$20)+(K137*Scoring!C$19)+(L137*Scoring!C$20)</f>
        <v>27.738745721499999</v>
      </c>
      <c r="D137" s="5">
        <f>SUMIF(Bye!A:A, B137, Bye!B:B)</f>
        <v>9</v>
      </c>
      <c r="E137" s="1">
        <v>11.100511429999999</v>
      </c>
      <c r="F137" s="1">
        <v>109.5919143</v>
      </c>
      <c r="G137" s="1">
        <v>0.94293571499999995</v>
      </c>
      <c r="H137" s="1">
        <v>1.2142857149999999</v>
      </c>
      <c r="I137" s="1">
        <v>0</v>
      </c>
      <c r="J137" s="1">
        <v>0.1</v>
      </c>
      <c r="K137" s="1">
        <v>0</v>
      </c>
      <c r="M137"/>
      <c r="N137"/>
      <c r="O137"/>
    </row>
    <row r="138" spans="1:15" x14ac:dyDescent="0.25">
      <c r="A138" s="1" t="s">
        <v>517</v>
      </c>
      <c r="B138" s="1" t="s">
        <v>26</v>
      </c>
      <c r="C138" s="7">
        <f>(E138*Scoring!C$16)+(F138*Scoring!E$17)+(G138*Scoring!C$18)+(H138*Scoring!E$13)+(I138*Scoring!C$14)+(J138*Scoring!C$20)+(K138*Scoring!C$19)+(L138*Scoring!C$20)</f>
        <v>23.540000000000003</v>
      </c>
      <c r="D138" s="5">
        <f>SUMIF(Bye!A:A, B138, Bye!B:B)</f>
        <v>11</v>
      </c>
      <c r="E138" s="1">
        <v>8.5</v>
      </c>
      <c r="F138" s="1">
        <v>102.8</v>
      </c>
      <c r="G138" s="1">
        <v>0.5</v>
      </c>
      <c r="H138" s="1">
        <v>13.6</v>
      </c>
      <c r="I138" s="1">
        <v>0.1</v>
      </c>
      <c r="J138" s="1">
        <v>0.2</v>
      </c>
      <c r="K138" s="1">
        <v>0</v>
      </c>
      <c r="L138" s="1">
        <v>0</v>
      </c>
      <c r="M138"/>
      <c r="N138"/>
      <c r="O138"/>
    </row>
    <row r="139" spans="1:15" x14ac:dyDescent="0.25">
      <c r="A139" s="1" t="s">
        <v>524</v>
      </c>
      <c r="B139" s="1" t="s">
        <v>14</v>
      </c>
      <c r="C139" s="7">
        <f>(E139*Scoring!C$16)+(F139*Scoring!E$17)+(G139*Scoring!C$18)+(H139*Scoring!E$13)+(I139*Scoring!C$14)+(J139*Scoring!C$20)+(K139*Scoring!C$19)+(L139*Scoring!C$20)</f>
        <v>32.206136806000004</v>
      </c>
      <c r="D139" s="5">
        <f>SUMIF(Bye!A:A, B139, Bye!B:B)</f>
        <v>10</v>
      </c>
      <c r="E139" s="1">
        <v>9.7909090909999996</v>
      </c>
      <c r="F139" s="1">
        <v>97.700499769999993</v>
      </c>
      <c r="G139" s="1">
        <v>2.107529623</v>
      </c>
      <c r="H139" s="1">
        <v>0</v>
      </c>
      <c r="I139" s="1">
        <v>0</v>
      </c>
      <c r="J139" s="1">
        <v>0</v>
      </c>
      <c r="K139" s="1">
        <v>0</v>
      </c>
      <c r="M139"/>
      <c r="N139"/>
      <c r="O139"/>
    </row>
    <row r="140" spans="1:15" x14ac:dyDescent="0.25">
      <c r="A140" s="1" t="s">
        <v>273</v>
      </c>
      <c r="B140" s="1" t="s">
        <v>35</v>
      </c>
      <c r="C140" s="7">
        <f>(E140*Scoring!C$16)+(F140*Scoring!E$17)+(G140*Scoring!C$18)+(H140*Scoring!E$13)+(I140*Scoring!C$14)+(J140*Scoring!C$20)+(K140*Scoring!C$19)+(L140*Scoring!C$20)</f>
        <v>19.930636529000001</v>
      </c>
      <c r="D140" s="5">
        <f>SUMIF(Bye!A:A, B140, Bye!B:B)</f>
        <v>8</v>
      </c>
      <c r="E140" s="1">
        <v>8.4083333339999999</v>
      </c>
      <c r="F140" s="1">
        <v>90.223031950000006</v>
      </c>
      <c r="G140" s="1">
        <v>0.45</v>
      </c>
      <c r="H140" s="1">
        <v>0</v>
      </c>
      <c r="I140" s="1">
        <v>0</v>
      </c>
      <c r="J140" s="1">
        <v>0.2</v>
      </c>
      <c r="K140" s="1">
        <v>0</v>
      </c>
      <c r="L140" s="1">
        <v>0</v>
      </c>
      <c r="M140"/>
      <c r="N140"/>
      <c r="O140"/>
    </row>
    <row r="141" spans="1:15" x14ac:dyDescent="0.25">
      <c r="A141" s="1" t="s">
        <v>276</v>
      </c>
      <c r="B141" s="1" t="s">
        <v>17</v>
      </c>
      <c r="C141" s="7">
        <f>(E141*Scoring!C$16)+(F141*Scoring!E$17)+(G141*Scoring!C$18)+(H141*Scoring!E$13)+(I141*Scoring!C$14)+(J141*Scoring!C$20)+(K141*Scoring!C$19)+(L141*Scoring!C$20)</f>
        <v>17.614999999999998</v>
      </c>
      <c r="D141" s="5">
        <f>SUMIF(Bye!A:A, B141, Bye!B:B)</f>
        <v>6</v>
      </c>
      <c r="E141" s="1">
        <v>6.15</v>
      </c>
      <c r="F141" s="1">
        <v>88.65</v>
      </c>
      <c r="G141" s="1">
        <v>0.45</v>
      </c>
      <c r="H141" s="1">
        <v>0</v>
      </c>
      <c r="I141" s="1">
        <v>0</v>
      </c>
      <c r="J141" s="1">
        <v>0.1</v>
      </c>
      <c r="K141" s="1">
        <v>0</v>
      </c>
      <c r="L141" s="1">
        <v>0</v>
      </c>
      <c r="M141"/>
      <c r="N141"/>
      <c r="O141"/>
    </row>
    <row r="142" spans="1:15" x14ac:dyDescent="0.25">
      <c r="A142" s="1" t="s">
        <v>523</v>
      </c>
      <c r="B142" s="1" t="s">
        <v>40</v>
      </c>
      <c r="C142" s="7">
        <f>(E142*Scoring!C$16)+(F142*Scoring!E$17)+(G142*Scoring!C$18)+(H142*Scoring!E$13)+(I142*Scoring!C$14)+(J142*Scoring!C$20)+(K142*Scoring!C$19)+(L142*Scoring!C$20)</f>
        <v>19.11</v>
      </c>
      <c r="D142" s="5">
        <f>SUMIF(Bye!A:A, B142, Bye!B:B)</f>
        <v>10</v>
      </c>
      <c r="E142" s="1">
        <v>7</v>
      </c>
      <c r="F142" s="1">
        <v>87.1</v>
      </c>
      <c r="G142" s="1">
        <v>0.6</v>
      </c>
      <c r="H142" s="1">
        <v>0</v>
      </c>
      <c r="I142" s="1">
        <v>0</v>
      </c>
      <c r="J142" s="1">
        <v>0.2</v>
      </c>
      <c r="K142" s="1">
        <v>0</v>
      </c>
      <c r="M142"/>
      <c r="N142"/>
      <c r="O142"/>
    </row>
    <row r="143" spans="1:15" x14ac:dyDescent="0.25">
      <c r="A143" s="1" t="s">
        <v>249</v>
      </c>
      <c r="B143" s="1" t="s">
        <v>38</v>
      </c>
      <c r="C143" s="7">
        <f>(E143*Scoring!C$16)+(F143*Scoring!E$17)+(G143*Scoring!C$18)+(H143*Scoring!E$13)+(I143*Scoring!C$14)+(J143*Scoring!C$20)+(K143*Scoring!C$19)+(L143*Scoring!C$20)</f>
        <v>18.400000000000002</v>
      </c>
      <c r="D143" s="5">
        <f>SUMIF(Bye!A:A, B143, Bye!B:B)</f>
        <v>10</v>
      </c>
      <c r="E143" s="1">
        <v>6.1</v>
      </c>
      <c r="F143" s="1">
        <v>82.6</v>
      </c>
      <c r="G143" s="1">
        <v>0.4</v>
      </c>
      <c r="H143" s="1">
        <v>12.4</v>
      </c>
      <c r="I143" s="1">
        <v>0.1</v>
      </c>
      <c r="J143" s="1">
        <v>0.2</v>
      </c>
      <c r="K143" s="1">
        <v>0</v>
      </c>
      <c r="M143"/>
      <c r="N143"/>
      <c r="O143"/>
    </row>
    <row r="144" spans="1:15" x14ac:dyDescent="0.25">
      <c r="A144" s="1" t="s">
        <v>362</v>
      </c>
      <c r="B144" s="1" t="s">
        <v>33</v>
      </c>
      <c r="C144" s="7">
        <f>(E144*Scoring!C$16)+(F144*Scoring!E$17)+(G144*Scoring!C$18)+(H144*Scoring!E$13)+(I144*Scoring!C$14)+(J144*Scoring!C$20)+(K144*Scoring!C$19)+(L144*Scoring!C$20)</f>
        <v>15.500000000000002</v>
      </c>
      <c r="D144" s="5">
        <f>SUMIF(Bye!A:A, B144, Bye!B:B)</f>
        <v>14</v>
      </c>
      <c r="E144" s="1">
        <v>5.75</v>
      </c>
      <c r="F144" s="1">
        <v>80.5</v>
      </c>
      <c r="G144" s="1">
        <v>0.3</v>
      </c>
      <c r="H144" s="1">
        <v>0</v>
      </c>
      <c r="I144" s="1">
        <v>0</v>
      </c>
      <c r="J144" s="1">
        <v>0.1</v>
      </c>
      <c r="K144" s="1">
        <v>0</v>
      </c>
      <c r="L144" s="1">
        <v>0</v>
      </c>
      <c r="M144"/>
      <c r="N144"/>
      <c r="O144"/>
    </row>
    <row r="145" spans="1:15" x14ac:dyDescent="0.25">
      <c r="A145" s="1" t="s">
        <v>409</v>
      </c>
      <c r="B145" s="1" t="s">
        <v>51</v>
      </c>
      <c r="C145" s="7">
        <f>(E145*Scoring!C$16)+(F145*Scoring!E$17)+(G145*Scoring!C$18)+(H145*Scoring!E$13)+(I145*Scoring!C$14)+(J145*Scoring!C$20)+(K145*Scoring!C$19)+(L145*Scoring!C$20)</f>
        <v>17.68</v>
      </c>
      <c r="D145" s="5">
        <f>SUMIF(Bye!A:A, B145, Bye!B:B)</f>
        <v>14</v>
      </c>
      <c r="E145" s="1">
        <v>6.3</v>
      </c>
      <c r="F145" s="1">
        <v>78.8</v>
      </c>
      <c r="G145" s="1">
        <v>0.6</v>
      </c>
      <c r="H145" s="1">
        <v>0</v>
      </c>
      <c r="I145" s="1">
        <v>0</v>
      </c>
      <c r="J145" s="1">
        <v>0.1</v>
      </c>
      <c r="K145" s="1">
        <v>0</v>
      </c>
      <c r="M145"/>
      <c r="N145"/>
      <c r="O145"/>
    </row>
    <row r="146" spans="1:15" x14ac:dyDescent="0.25">
      <c r="A146" s="1" t="s">
        <v>110</v>
      </c>
      <c r="B146" s="1" t="s">
        <v>51</v>
      </c>
      <c r="C146" s="7">
        <f>(E146*Scoring!C$16)+(F146*Scoring!E$17)+(G146*Scoring!C$18)+(H146*Scoring!E$13)+(I146*Scoring!C$14)+(J146*Scoring!C$20)+(K146*Scoring!C$19)+(L146*Scoring!C$20)</f>
        <v>18.930443574000002</v>
      </c>
      <c r="D146" s="5">
        <f>SUMIF(Bye!A:A, B146, Bye!B:B)</f>
        <v>14</v>
      </c>
      <c r="E146" s="1">
        <v>7.8125</v>
      </c>
      <c r="F146" s="1">
        <v>75.429435740000002</v>
      </c>
      <c r="G146" s="1">
        <v>0.45</v>
      </c>
      <c r="H146" s="1">
        <v>7.75</v>
      </c>
      <c r="I146" s="1">
        <v>0.05</v>
      </c>
      <c r="J146" s="1">
        <v>0.2</v>
      </c>
      <c r="K146" s="1">
        <v>0</v>
      </c>
      <c r="M146"/>
      <c r="N146"/>
      <c r="O146"/>
    </row>
    <row r="147" spans="1:15" x14ac:dyDescent="0.25">
      <c r="A147" s="1" t="s">
        <v>425</v>
      </c>
      <c r="B147" s="1" t="s">
        <v>12</v>
      </c>
      <c r="C147" s="7">
        <f>(E147*Scoring!C$16)+(F147*Scoring!E$17)+(G147*Scoring!C$18)+(H147*Scoring!E$13)+(I147*Scoring!C$14)+(J147*Scoring!C$20)+(K147*Scoring!C$19)+(L147*Scoring!C$20)</f>
        <v>15.66</v>
      </c>
      <c r="D147" s="5">
        <f>SUMIF(Bye!A:A, B147, Bye!B:B)</f>
        <v>7</v>
      </c>
      <c r="E147" s="1">
        <v>5.3</v>
      </c>
      <c r="F147" s="1">
        <v>68.599999999999994</v>
      </c>
      <c r="G147" s="1">
        <v>0.6</v>
      </c>
      <c r="H147" s="1">
        <v>0</v>
      </c>
      <c r="I147" s="1">
        <v>0</v>
      </c>
      <c r="J147" s="1">
        <v>0.1</v>
      </c>
      <c r="K147" s="1">
        <v>0</v>
      </c>
      <c r="M147"/>
      <c r="N147"/>
      <c r="O147"/>
    </row>
    <row r="148" spans="1:15" x14ac:dyDescent="0.25">
      <c r="A148" s="1" t="s">
        <v>522</v>
      </c>
      <c r="B148" s="1" t="s">
        <v>48</v>
      </c>
      <c r="C148" s="7">
        <f>(E148*Scoring!C$16)+(F148*Scoring!E$17)+(G148*Scoring!C$18)+(H148*Scoring!E$13)+(I148*Scoring!C$14)+(J148*Scoring!C$20)+(K148*Scoring!C$19)+(L148*Scoring!C$20)</f>
        <v>13.341828783000002</v>
      </c>
      <c r="D148" s="5">
        <f>SUMIF(Bye!A:A, B148, Bye!B:B)</f>
        <v>9</v>
      </c>
      <c r="E148" s="1">
        <v>5.3624999999999998</v>
      </c>
      <c r="F148" s="1">
        <v>59.230787829999997</v>
      </c>
      <c r="G148" s="1">
        <v>0.2</v>
      </c>
      <c r="H148" s="1">
        <v>9.5625</v>
      </c>
      <c r="I148" s="1">
        <v>0</v>
      </c>
      <c r="J148" s="1">
        <v>0.1</v>
      </c>
      <c r="K148" s="1">
        <v>0</v>
      </c>
      <c r="L148" s="1">
        <v>0</v>
      </c>
      <c r="M148"/>
      <c r="N148"/>
      <c r="O148"/>
    </row>
    <row r="149" spans="1:15" x14ac:dyDescent="0.25">
      <c r="A149" s="1" t="s">
        <v>418</v>
      </c>
      <c r="B149" s="1" t="s">
        <v>55</v>
      </c>
      <c r="C149" s="7">
        <f>(E149*Scoring!C$16)+(F149*Scoring!E$17)+(G149*Scoring!C$18)+(H149*Scoring!E$13)+(I149*Scoring!C$14)+(J149*Scoring!C$20)+(K149*Scoring!C$19)+(L149*Scoring!C$20)</f>
        <v>16.029999999999998</v>
      </c>
      <c r="D149" s="5">
        <f>SUMIF(Bye!A:A, B149, Bye!B:B)</f>
        <v>12</v>
      </c>
      <c r="E149" s="1">
        <v>5.25</v>
      </c>
      <c r="F149" s="1">
        <v>57.9</v>
      </c>
      <c r="G149" s="1">
        <v>0.35</v>
      </c>
      <c r="H149" s="1">
        <v>21.9</v>
      </c>
      <c r="I149" s="1">
        <v>0.15</v>
      </c>
      <c r="J149" s="1">
        <v>0.2</v>
      </c>
      <c r="K149" s="1">
        <v>0</v>
      </c>
      <c r="M149"/>
      <c r="N149"/>
      <c r="O149"/>
    </row>
    <row r="150" spans="1:15" x14ac:dyDescent="0.25">
      <c r="A150" s="1" t="s">
        <v>525</v>
      </c>
      <c r="B150" s="1" t="s">
        <v>53</v>
      </c>
      <c r="C150" s="7">
        <f>(E150*Scoring!C$16)+(F150*Scoring!E$17)+(G150*Scoring!C$18)+(H150*Scoring!E$13)+(I150*Scoring!C$14)+(J150*Scoring!C$20)+(K150*Scoring!C$19)+(L150*Scoring!C$20)</f>
        <v>8.6850000000000005</v>
      </c>
      <c r="D150" s="5">
        <f>SUMIF(Bye!A:A, B150, Bye!B:B)</f>
        <v>12</v>
      </c>
      <c r="E150" s="1">
        <v>3.3</v>
      </c>
      <c r="F150" s="1">
        <v>42.85</v>
      </c>
      <c r="G150" s="1">
        <v>0.2</v>
      </c>
      <c r="H150" s="1">
        <v>0</v>
      </c>
      <c r="I150" s="1">
        <v>0</v>
      </c>
      <c r="J150" s="1">
        <v>0.1</v>
      </c>
      <c r="K150" s="1">
        <v>0</v>
      </c>
      <c r="L150" s="1">
        <v>0</v>
      </c>
      <c r="M150"/>
      <c r="N150"/>
      <c r="O150"/>
    </row>
    <row r="151" spans="1:15" x14ac:dyDescent="0.25">
      <c r="A151" s="1" t="s">
        <v>520</v>
      </c>
      <c r="B151" s="1" t="s">
        <v>37</v>
      </c>
      <c r="C151" s="7">
        <f>(E151*Scoring!C$16)+(F151*Scoring!E$17)+(G151*Scoring!C$18)+(H151*Scoring!E$13)+(I151*Scoring!C$14)+(J151*Scoring!C$20)+(K151*Scoring!C$19)+(L151*Scoring!C$20)</f>
        <v>9.7700000000000014</v>
      </c>
      <c r="D151" s="5">
        <f>SUMIF(Bye!A:A, B151, Bye!B:B)</f>
        <v>8</v>
      </c>
      <c r="E151" s="1">
        <v>3.25</v>
      </c>
      <c r="F151" s="1">
        <v>41.1</v>
      </c>
      <c r="G151" s="1">
        <v>0.25</v>
      </c>
      <c r="H151" s="1">
        <v>7.1</v>
      </c>
      <c r="I151" s="1">
        <v>0.05</v>
      </c>
      <c r="J151" s="1">
        <v>0.1</v>
      </c>
      <c r="K151" s="1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6A814-F243-4B82-8157-716EC2BFC4CC}">
  <dimension ref="A1:K61"/>
  <sheetViews>
    <sheetView topLeftCell="A26" workbookViewId="0">
      <selection activeCell="E2" sqref="E2:I61"/>
    </sheetView>
  </sheetViews>
  <sheetFormatPr defaultRowHeight="15" x14ac:dyDescent="0.25"/>
  <cols>
    <col min="1" max="1" width="16" style="1" bestFit="1" customWidth="1"/>
    <col min="2" max="2" width="16" style="1" customWidth="1"/>
    <col min="3" max="3" width="12.28515625" style="2" customWidth="1"/>
    <col min="4" max="4" width="6.5703125" style="3" bestFit="1" customWidth="1"/>
    <col min="5" max="7" width="9.140625" style="1"/>
    <col min="9" max="9" width="26.7109375" bestFit="1" customWidth="1"/>
    <col min="10" max="11" width="9.140625" style="1"/>
  </cols>
  <sheetData>
    <row r="1" spans="1:11" x14ac:dyDescent="0.25">
      <c r="A1" s="1" t="s">
        <v>0</v>
      </c>
      <c r="B1" s="1" t="s">
        <v>203</v>
      </c>
      <c r="C1" s="2" t="s">
        <v>148</v>
      </c>
      <c r="D1" s="3" t="s">
        <v>208</v>
      </c>
      <c r="E1" s="1" t="s">
        <v>59</v>
      </c>
      <c r="F1" s="1" t="s">
        <v>4</v>
      </c>
      <c r="G1" s="1" t="s">
        <v>5</v>
      </c>
      <c r="H1" s="1" t="s">
        <v>10</v>
      </c>
      <c r="I1" s="1" t="s">
        <v>433</v>
      </c>
      <c r="J1"/>
      <c r="K1"/>
    </row>
    <row r="2" spans="1:11" x14ac:dyDescent="0.25">
      <c r="A2" s="1" t="s">
        <v>287</v>
      </c>
      <c r="B2" s="1" t="s">
        <v>21</v>
      </c>
      <c r="C2" s="7">
        <f>(E2*Scoring!C$16)+(F2*Scoring!E$17)+(G2*Scoring!C$18)+(H2*Scoring!C$20)+(I2*Scoring!C$19)</f>
        <v>236.83551794000002</v>
      </c>
      <c r="D2" s="3">
        <f>SUMIF(Bye!A:A, B2, Bye!B:B)</f>
        <v>8</v>
      </c>
      <c r="E2" s="1">
        <v>95.915000000000006</v>
      </c>
      <c r="F2" s="1">
        <v>1028.8476000000001</v>
      </c>
      <c r="G2" s="1">
        <v>4.1392929900000004</v>
      </c>
      <c r="H2" s="1">
        <v>0.3</v>
      </c>
      <c r="I2" s="1">
        <v>4.5</v>
      </c>
      <c r="J2"/>
      <c r="K2"/>
    </row>
    <row r="3" spans="1:11" x14ac:dyDescent="0.25">
      <c r="A3" s="1" t="s">
        <v>426</v>
      </c>
      <c r="B3" s="1" t="s">
        <v>50</v>
      </c>
      <c r="C3" s="7">
        <f>(E3*Scoring!C$16)+(F3*Scoring!E$17)+(G3*Scoring!C$18)+(H3*Scoring!C$20)+(I3*Scoring!C$19)</f>
        <v>242.65498688000002</v>
      </c>
      <c r="D3" s="3">
        <f>SUMIF(Bye!A:A, B3, Bye!B:B)</f>
        <v>8</v>
      </c>
      <c r="E3" s="1">
        <v>97.395786880000003</v>
      </c>
      <c r="F3" s="1">
        <v>1006.908</v>
      </c>
      <c r="G3" s="1">
        <v>5.7114000000000003</v>
      </c>
      <c r="H3" s="1">
        <v>0.2</v>
      </c>
      <c r="I3" s="1">
        <v>3.5</v>
      </c>
      <c r="J3"/>
      <c r="K3"/>
    </row>
    <row r="4" spans="1:11" x14ac:dyDescent="0.25">
      <c r="A4" s="1" t="s">
        <v>115</v>
      </c>
      <c r="B4" s="1" t="s">
        <v>44</v>
      </c>
      <c r="C4" s="7">
        <f>(E4*Scoring!C$16)+(F4*Scoring!E$17)+(G4*Scoring!C$18)+(H4*Scoring!C$20)+(I4*Scoring!C$19)</f>
        <v>209.62557632800002</v>
      </c>
      <c r="D4" s="3">
        <f>SUMIF(Bye!A:A, B4, Bye!B:B)</f>
        <v>14</v>
      </c>
      <c r="E4" s="1">
        <v>68.119973470000005</v>
      </c>
      <c r="F4" s="1">
        <v>944.77459999999996</v>
      </c>
      <c r="G4" s="1">
        <v>6.496357143</v>
      </c>
      <c r="H4" s="1">
        <v>0.2</v>
      </c>
      <c r="I4" s="1">
        <v>2.75</v>
      </c>
      <c r="J4"/>
      <c r="K4"/>
    </row>
    <row r="5" spans="1:11" x14ac:dyDescent="0.25">
      <c r="A5" s="1" t="s">
        <v>114</v>
      </c>
      <c r="B5" s="1" t="s">
        <v>14</v>
      </c>
      <c r="C5" s="7">
        <f>(E5*Scoring!C$16)+(F5*Scoring!E$17)+(G5*Scoring!C$18)+(H5*Scoring!C$20)+(I5*Scoring!C$19)</f>
        <v>164.19323413200001</v>
      </c>
      <c r="D5" s="3">
        <f>SUMIF(Bye!A:A, B5, Bye!B:B)</f>
        <v>10</v>
      </c>
      <c r="E5" s="1">
        <v>61.45067049</v>
      </c>
      <c r="F5" s="1">
        <v>684.16381820000004</v>
      </c>
      <c r="G5" s="1">
        <v>4.5543636369999998</v>
      </c>
      <c r="H5" s="1">
        <v>0.8</v>
      </c>
      <c r="I5" s="1">
        <v>2.6</v>
      </c>
      <c r="J5"/>
      <c r="K5"/>
    </row>
    <row r="6" spans="1:11" x14ac:dyDescent="0.25">
      <c r="A6" s="1" t="s">
        <v>365</v>
      </c>
      <c r="B6" s="1" t="s">
        <v>35</v>
      </c>
      <c r="C6" s="7">
        <f>(E6*Scoring!C$16)+(F6*Scoring!E$17)+(G6*Scoring!C$18)+(H6*Scoring!C$20)+(I6*Scoring!C$19)</f>
        <v>170.157281254</v>
      </c>
      <c r="D6" s="3">
        <f>SUMIF(Bye!A:A, B6, Bye!B:B)</f>
        <v>8</v>
      </c>
      <c r="E6" s="1">
        <v>55.029562499999997</v>
      </c>
      <c r="F6" s="1">
        <v>681.68018749999999</v>
      </c>
      <c r="G6" s="1">
        <v>6.6432833340000004</v>
      </c>
      <c r="H6" s="1">
        <v>0.1</v>
      </c>
      <c r="I6" s="1">
        <v>2.4</v>
      </c>
      <c r="J6"/>
      <c r="K6"/>
    </row>
    <row r="7" spans="1:11" x14ac:dyDescent="0.25">
      <c r="A7" s="1" t="s">
        <v>125</v>
      </c>
      <c r="B7" s="1" t="s">
        <v>41</v>
      </c>
      <c r="C7" s="7">
        <f>(E7*Scoring!C$16)+(F7*Scoring!E$17)+(G7*Scoring!C$18)+(H7*Scoring!C$20)+(I7*Scoring!C$19)</f>
        <v>157.29485750000001</v>
      </c>
      <c r="D7" s="3">
        <f>SUMIF(Bye!A:A, B7, Bye!B:B)</f>
        <v>6</v>
      </c>
      <c r="E7" s="1">
        <v>63.675432499999999</v>
      </c>
      <c r="F7" s="1">
        <v>677.35024999999996</v>
      </c>
      <c r="G7" s="1">
        <v>3.3473999999999999</v>
      </c>
      <c r="H7" s="1">
        <v>0.2</v>
      </c>
      <c r="I7" s="1">
        <v>2</v>
      </c>
      <c r="J7"/>
      <c r="K7"/>
    </row>
    <row r="8" spans="1:11" x14ac:dyDescent="0.25">
      <c r="A8" s="1" t="s">
        <v>116</v>
      </c>
      <c r="B8" s="1" t="s">
        <v>12</v>
      </c>
      <c r="C8" s="7">
        <f>(E8*Scoring!C$16)+(F8*Scoring!E$17)+(G8*Scoring!C$18)+(H8*Scoring!C$20)+(I8*Scoring!C$19)</f>
        <v>175.53238242999998</v>
      </c>
      <c r="D8" s="3">
        <f>SUMIF(Bye!A:A, B8, Bye!B:B)</f>
        <v>7</v>
      </c>
      <c r="E8" s="1">
        <v>53.70925313</v>
      </c>
      <c r="F8" s="1">
        <v>662.26874999999995</v>
      </c>
      <c r="G8" s="1">
        <v>8.6327090500000008</v>
      </c>
      <c r="H8" s="1">
        <v>0.7</v>
      </c>
      <c r="I8" s="1">
        <v>1.5</v>
      </c>
      <c r="J8"/>
      <c r="K8"/>
    </row>
    <row r="9" spans="1:11" x14ac:dyDescent="0.25">
      <c r="A9" s="1" t="s">
        <v>533</v>
      </c>
      <c r="B9" s="1" t="s">
        <v>53</v>
      </c>
      <c r="C9" s="7">
        <f>(E9*Scoring!C$16)+(F9*Scoring!E$17)+(G9*Scoring!C$18)+(H9*Scoring!C$20)+(I9*Scoring!C$19)</f>
        <v>147.678078</v>
      </c>
      <c r="D9" s="3">
        <f>SUMIF(Bye!A:A, B9, Bye!B:B)</f>
        <v>12</v>
      </c>
      <c r="E9" s="1">
        <v>57.776440000000001</v>
      </c>
      <c r="F9" s="1">
        <v>631.98577999999998</v>
      </c>
      <c r="G9" s="1">
        <v>3.8005100000000001</v>
      </c>
      <c r="H9" s="1">
        <v>0</v>
      </c>
      <c r="I9" s="1">
        <v>1.3</v>
      </c>
      <c r="J9"/>
      <c r="K9"/>
    </row>
    <row r="10" spans="1:11" x14ac:dyDescent="0.25">
      <c r="A10" s="1" t="s">
        <v>127</v>
      </c>
      <c r="B10" s="1" t="s">
        <v>31</v>
      </c>
      <c r="C10" s="7">
        <f>(E10*Scoring!C$16)+(F10*Scoring!E$17)+(G10*Scoring!C$18)+(H10*Scoring!C$20)+(I10*Scoring!C$19)</f>
        <v>174.02459393600003</v>
      </c>
      <c r="D10" s="3">
        <f>SUMIF(Bye!A:A, B10, Bye!B:B)</f>
        <v>9</v>
      </c>
      <c r="E10" s="1">
        <v>74.262500000000003</v>
      </c>
      <c r="F10" s="1">
        <v>626.70498009999994</v>
      </c>
      <c r="G10" s="1">
        <v>5.7485993210000004</v>
      </c>
      <c r="H10" s="1">
        <v>0.7</v>
      </c>
      <c r="I10" s="1">
        <v>1.1000000000000001</v>
      </c>
      <c r="J10"/>
      <c r="K10"/>
    </row>
    <row r="11" spans="1:11" x14ac:dyDescent="0.25">
      <c r="A11" s="1" t="s">
        <v>118</v>
      </c>
      <c r="B11" s="1" t="s">
        <v>45</v>
      </c>
      <c r="C11" s="7">
        <f>(E11*Scoring!C$16)+(F11*Scoring!E$17)+(G11*Scoring!C$18)+(H11*Scoring!C$20)+(I11*Scoring!C$19)</f>
        <v>152.94943429999998</v>
      </c>
      <c r="D11" s="3">
        <f>SUMIF(Bye!A:A, B11, Bye!B:B)</f>
        <v>12</v>
      </c>
      <c r="E11" s="1">
        <v>68.30651666</v>
      </c>
      <c r="F11" s="1">
        <v>592.6540364</v>
      </c>
      <c r="G11" s="1">
        <v>3.912919</v>
      </c>
      <c r="H11" s="1">
        <v>0.8</v>
      </c>
      <c r="I11" s="1">
        <v>0.9</v>
      </c>
      <c r="J11"/>
      <c r="K11"/>
    </row>
    <row r="12" spans="1:11" x14ac:dyDescent="0.25">
      <c r="A12" s="1" t="s">
        <v>367</v>
      </c>
      <c r="B12" s="1" t="s">
        <v>28</v>
      </c>
      <c r="C12" s="7">
        <f>(E12*Scoring!C$16)+(F12*Scoring!E$17)+(G12*Scoring!C$18)+(H12*Scoring!C$20)+(I12*Scoring!C$19)</f>
        <v>135.548436912</v>
      </c>
      <c r="D12" s="3">
        <f>SUMIF(Bye!A:A, B12, Bye!B:B)</f>
        <v>5</v>
      </c>
      <c r="E12" s="1">
        <v>43.256647620000003</v>
      </c>
      <c r="F12" s="1">
        <v>590.07532149999997</v>
      </c>
      <c r="G12" s="1">
        <v>5.3140428569999996</v>
      </c>
      <c r="H12" s="1">
        <v>0.7</v>
      </c>
      <c r="I12" s="1">
        <v>0.7</v>
      </c>
      <c r="J12"/>
      <c r="K12"/>
    </row>
    <row r="13" spans="1:11" x14ac:dyDescent="0.25">
      <c r="A13" s="1" t="s">
        <v>124</v>
      </c>
      <c r="B13" s="1" t="s">
        <v>29</v>
      </c>
      <c r="C13" s="7">
        <f>(E13*Scoring!C$16)+(F13*Scoring!E$17)+(G13*Scoring!C$18)+(H13*Scoring!C$20)+(I13*Scoring!C$19)</f>
        <v>138.63974214799998</v>
      </c>
      <c r="D13" s="3">
        <f>SUMIF(Bye!A:A, B13, Bye!B:B)</f>
        <v>9</v>
      </c>
      <c r="E13" s="1">
        <v>55.437624999999997</v>
      </c>
      <c r="F13" s="1">
        <v>587.29274290000001</v>
      </c>
      <c r="G13" s="1">
        <v>3.878807143</v>
      </c>
      <c r="H13" s="1">
        <v>0.3</v>
      </c>
      <c r="I13" s="1">
        <v>0.5</v>
      </c>
      <c r="J13"/>
      <c r="K13"/>
    </row>
    <row r="14" spans="1:11" x14ac:dyDescent="0.25">
      <c r="A14" s="1" t="s">
        <v>119</v>
      </c>
      <c r="B14" s="1" t="s">
        <v>51</v>
      </c>
      <c r="C14" s="7">
        <f>(E14*Scoring!C$16)+(F14*Scoring!E$17)+(G14*Scoring!C$18)+(H14*Scoring!C$20)+(I14*Scoring!C$19)</f>
        <v>135.74419900000001</v>
      </c>
      <c r="D14" s="3">
        <f>SUMIF(Bye!A:A, B14, Bye!B:B)</f>
        <v>14</v>
      </c>
      <c r="E14" s="1">
        <v>57.327665000000003</v>
      </c>
      <c r="F14" s="1">
        <v>564.30600000000004</v>
      </c>
      <c r="G14" s="1">
        <v>3.4809890000000001</v>
      </c>
      <c r="H14" s="1">
        <v>0.1</v>
      </c>
      <c r="I14" s="1">
        <v>0.4</v>
      </c>
      <c r="J14"/>
      <c r="K14"/>
    </row>
    <row r="15" spans="1:11" x14ac:dyDescent="0.25">
      <c r="A15" s="1" t="s">
        <v>117</v>
      </c>
      <c r="B15" s="1" t="s">
        <v>56</v>
      </c>
      <c r="C15" s="7">
        <f>(E15*Scoring!C$16)+(F15*Scoring!E$17)+(G15*Scoring!C$18)+(H15*Scoring!C$20)+(I15*Scoring!C$19)</f>
        <v>149.42431050000002</v>
      </c>
      <c r="D15" s="3">
        <f>SUMIF(Bye!A:A, B15, Bye!B:B)</f>
        <v>12</v>
      </c>
      <c r="E15" s="1">
        <v>58.643844999999999</v>
      </c>
      <c r="F15" s="1">
        <v>561.03505500000006</v>
      </c>
      <c r="G15" s="1">
        <v>5.6461600000000001</v>
      </c>
      <c r="H15" s="1">
        <v>0.1</v>
      </c>
      <c r="I15" s="1">
        <v>0.3</v>
      </c>
      <c r="J15"/>
      <c r="K15"/>
    </row>
    <row r="16" spans="1:11" x14ac:dyDescent="0.25">
      <c r="A16" s="1" t="s">
        <v>279</v>
      </c>
      <c r="B16" s="1" t="s">
        <v>25</v>
      </c>
      <c r="C16" s="7">
        <f>(E16*Scoring!C$16)+(F16*Scoring!E$17)+(G16*Scoring!C$18)+(H16*Scoring!C$20)+(I16*Scoring!C$19)</f>
        <v>120.866028</v>
      </c>
      <c r="D16" s="3">
        <f>SUMIF(Bye!A:A, B16, Bye!B:B)</f>
        <v>5</v>
      </c>
      <c r="E16" s="1">
        <v>46.616599999999998</v>
      </c>
      <c r="F16" s="1">
        <v>555.02048000000002</v>
      </c>
      <c r="G16" s="1">
        <v>3.0412300000000001</v>
      </c>
      <c r="H16" s="1">
        <v>0.1</v>
      </c>
      <c r="I16" s="1">
        <v>0.2</v>
      </c>
      <c r="J16"/>
      <c r="K16"/>
    </row>
    <row r="17" spans="1:11" x14ac:dyDescent="0.25">
      <c r="A17" s="1" t="s">
        <v>529</v>
      </c>
      <c r="B17" s="1" t="s">
        <v>57</v>
      </c>
      <c r="C17" s="7">
        <f>(E17*Scoring!C$16)+(F17*Scoring!E$17)+(G17*Scoring!C$18)+(H17*Scoring!C$20)+(I17*Scoring!C$19)</f>
        <v>134.15892845000002</v>
      </c>
      <c r="D17" s="3">
        <f>SUMIF(Bye!A:A, B17, Bye!B:B)</f>
        <v>5</v>
      </c>
      <c r="E17" s="1">
        <v>51.029952999999999</v>
      </c>
      <c r="F17" s="1">
        <v>554.3481845</v>
      </c>
      <c r="G17" s="1">
        <v>4.6823594999999996</v>
      </c>
      <c r="H17" s="1">
        <v>0.7</v>
      </c>
      <c r="I17" s="1">
        <v>0.1</v>
      </c>
      <c r="J17"/>
      <c r="K17"/>
    </row>
    <row r="18" spans="1:11" x14ac:dyDescent="0.25">
      <c r="A18" s="1" t="s">
        <v>364</v>
      </c>
      <c r="B18" s="1" t="s">
        <v>23</v>
      </c>
      <c r="C18" s="7">
        <f>(E18*Scoring!C$16)+(F18*Scoring!E$17)+(G18*Scoring!C$18)+(H18*Scoring!C$20)+(I18*Scoring!C$19)</f>
        <v>119.57893399999999</v>
      </c>
      <c r="D18" s="3">
        <f>SUMIF(Bye!A:A, B18, Bye!B:B)</f>
        <v>7</v>
      </c>
      <c r="E18" s="1">
        <v>46.135629999999999</v>
      </c>
      <c r="F18" s="1">
        <v>533.38703999999996</v>
      </c>
      <c r="G18" s="1">
        <v>3.3841000000000001</v>
      </c>
      <c r="H18" s="1">
        <v>0.2</v>
      </c>
      <c r="I18" s="1">
        <v>0</v>
      </c>
      <c r="J18"/>
      <c r="K18"/>
    </row>
    <row r="19" spans="1:11" x14ac:dyDescent="0.25">
      <c r="A19" s="1" t="s">
        <v>285</v>
      </c>
      <c r="B19" s="1" t="s">
        <v>24</v>
      </c>
      <c r="C19" s="7">
        <f>(E19*Scoring!C$16)+(F19*Scoring!E$17)+(G19*Scoring!C$18)+(H19*Scoring!C$20)+(I19*Scoring!C$19)</f>
        <v>122.89931599999998</v>
      </c>
      <c r="D19" s="3">
        <f>SUMIF(Bye!A:A, B19, Bye!B:B)</f>
        <v>9</v>
      </c>
      <c r="E19" s="1">
        <v>47.235219999999998</v>
      </c>
      <c r="F19" s="1">
        <v>518.85055999999997</v>
      </c>
      <c r="G19" s="1">
        <v>4.0798399999999999</v>
      </c>
      <c r="H19" s="1">
        <v>0.7</v>
      </c>
      <c r="I19" s="1">
        <v>0</v>
      </c>
      <c r="J19"/>
      <c r="K19"/>
    </row>
    <row r="20" spans="1:11" x14ac:dyDescent="0.25">
      <c r="A20" s="1" t="s">
        <v>528</v>
      </c>
      <c r="B20" s="1" t="s">
        <v>46</v>
      </c>
      <c r="C20" s="7">
        <f>(E20*Scoring!C$16)+(F20*Scoring!E$17)+(G20*Scoring!C$18)+(H20*Scoring!C$20)+(I20*Scoring!C$19)</f>
        <v>120.28201899999999</v>
      </c>
      <c r="D20" s="3">
        <f>SUMIF(Bye!A:A, B20, Bye!B:B)</f>
        <v>11</v>
      </c>
      <c r="E20" s="1">
        <v>44.188519999999997</v>
      </c>
      <c r="F20" s="1">
        <v>517.75402999999994</v>
      </c>
      <c r="G20" s="1">
        <v>4.2530159999999997</v>
      </c>
      <c r="H20" s="1">
        <v>1.2</v>
      </c>
      <c r="I20" s="1">
        <v>0</v>
      </c>
      <c r="J20"/>
      <c r="K20"/>
    </row>
    <row r="21" spans="1:11" x14ac:dyDescent="0.25">
      <c r="A21" s="1" t="s">
        <v>289</v>
      </c>
      <c r="B21" s="1" t="s">
        <v>16</v>
      </c>
      <c r="C21" s="7">
        <f>(E21*Scoring!C$16)+(F21*Scoring!E$17)+(G21*Scoring!C$18)+(H21*Scoring!C$20)+(I21*Scoring!C$19)</f>
        <v>125.513780932</v>
      </c>
      <c r="D21" s="3">
        <f>SUMIF(Bye!A:A, B21, Bye!B:B)</f>
        <v>10</v>
      </c>
      <c r="E21" s="1">
        <v>54.846976310000002</v>
      </c>
      <c r="F21" s="1">
        <v>516.19566159999999</v>
      </c>
      <c r="G21" s="1">
        <v>3.4078730770000001</v>
      </c>
      <c r="H21" s="1">
        <v>1.4</v>
      </c>
      <c r="I21" s="1">
        <v>0</v>
      </c>
      <c r="J21"/>
      <c r="K21"/>
    </row>
    <row r="22" spans="1:11" x14ac:dyDescent="0.25">
      <c r="A22" s="1" t="s">
        <v>530</v>
      </c>
      <c r="B22" s="1" t="s">
        <v>42</v>
      </c>
      <c r="C22" s="7">
        <f>(E22*Scoring!C$16)+(F22*Scoring!E$17)+(G22*Scoring!C$18)+(H22*Scoring!C$20)+(I22*Scoring!C$19)</f>
        <v>120.93513300000001</v>
      </c>
      <c r="D22" s="3">
        <f>SUMIF(Bye!A:A, B22, Bye!B:B)</f>
        <v>8</v>
      </c>
      <c r="E22" s="1">
        <v>49.351520000000001</v>
      </c>
      <c r="F22" s="1">
        <v>512.63333</v>
      </c>
      <c r="G22" s="1">
        <v>3.5033799999999999</v>
      </c>
      <c r="H22" s="1">
        <v>0.7</v>
      </c>
      <c r="I22" s="1">
        <v>0</v>
      </c>
      <c r="J22"/>
      <c r="K22"/>
    </row>
    <row r="23" spans="1:11" x14ac:dyDescent="0.25">
      <c r="A23" s="1" t="s">
        <v>123</v>
      </c>
      <c r="B23" s="1" t="s">
        <v>40</v>
      </c>
      <c r="C23" s="7">
        <f>(E23*Scoring!C$16)+(F23*Scoring!E$17)+(G23*Scoring!C$18)+(H23*Scoring!C$20)+(I23*Scoring!C$19)</f>
        <v>114.382205</v>
      </c>
      <c r="D23" s="3">
        <f>SUMIF(Bye!A:A, B23, Bye!B:B)</f>
        <v>10</v>
      </c>
      <c r="E23" s="1">
        <v>48.041535000000003</v>
      </c>
      <c r="F23" s="1">
        <v>506.54669999999999</v>
      </c>
      <c r="G23" s="1">
        <v>2.7309999999999999</v>
      </c>
      <c r="H23" s="1">
        <v>0.7</v>
      </c>
      <c r="I23" s="1">
        <v>0</v>
      </c>
      <c r="J23"/>
      <c r="K23"/>
    </row>
    <row r="24" spans="1:11" x14ac:dyDescent="0.25">
      <c r="A24" s="1" t="s">
        <v>531</v>
      </c>
      <c r="B24" s="1" t="s">
        <v>38</v>
      </c>
      <c r="C24" s="7">
        <f>(E24*Scoring!C$16)+(F24*Scoring!E$17)+(G24*Scoring!C$18)+(H24*Scoring!C$20)+(I24*Scoring!C$19)</f>
        <v>114.28239248</v>
      </c>
      <c r="D24" s="3">
        <f>SUMIF(Bye!A:A, B24, Bye!B:B)</f>
        <v>10</v>
      </c>
      <c r="E24" s="1">
        <v>48.019621430000001</v>
      </c>
      <c r="F24" s="1">
        <v>493.41035049999999</v>
      </c>
      <c r="G24" s="1">
        <v>2.9369559999999999</v>
      </c>
      <c r="H24" s="1">
        <v>0.7</v>
      </c>
      <c r="I24" s="1">
        <v>0</v>
      </c>
      <c r="J24"/>
      <c r="K24"/>
    </row>
    <row r="25" spans="1:11" x14ac:dyDescent="0.25">
      <c r="A25" s="1" t="s">
        <v>122</v>
      </c>
      <c r="B25" s="1" t="s">
        <v>19</v>
      </c>
      <c r="C25" s="7">
        <f>(E25*Scoring!C$16)+(F25*Scoring!E$17)+(G25*Scoring!C$18)+(H25*Scoring!C$20)+(I25*Scoring!C$19)</f>
        <v>112.20767375</v>
      </c>
      <c r="D25" s="3">
        <f>SUMIF(Bye!A:A, B25, Bye!B:B)</f>
        <v>8</v>
      </c>
      <c r="E25" s="1">
        <v>44.232799999999997</v>
      </c>
      <c r="F25" s="1">
        <v>492.56293749999998</v>
      </c>
      <c r="G25" s="1">
        <v>3.1364299999999998</v>
      </c>
      <c r="H25" s="1">
        <v>0.1</v>
      </c>
      <c r="I25" s="1">
        <v>0</v>
      </c>
      <c r="J25"/>
      <c r="K25"/>
    </row>
    <row r="26" spans="1:11" x14ac:dyDescent="0.25">
      <c r="A26" s="1" t="s">
        <v>290</v>
      </c>
      <c r="B26" s="1" t="s">
        <v>12</v>
      </c>
      <c r="C26" s="7">
        <f>(E26*Scoring!C$16)+(F26*Scoring!E$17)+(G26*Scoring!C$18)+(H26*Scoring!C$20)+(I26*Scoring!C$19)</f>
        <v>120.80967098000001</v>
      </c>
      <c r="D26" s="3">
        <f>SUMIF(Bye!A:A, B26, Bye!B:B)</f>
        <v>7</v>
      </c>
      <c r="E26" s="1">
        <v>40.593321879999998</v>
      </c>
      <c r="F26" s="1">
        <v>481.83159999999998</v>
      </c>
      <c r="G26" s="1">
        <v>5.4388648499999999</v>
      </c>
      <c r="H26" s="1">
        <v>0.6</v>
      </c>
      <c r="I26" s="1">
        <v>0</v>
      </c>
      <c r="J26"/>
      <c r="K26"/>
    </row>
    <row r="27" spans="1:11" x14ac:dyDescent="0.25">
      <c r="A27" s="1" t="s">
        <v>280</v>
      </c>
      <c r="B27" s="1" t="s">
        <v>17</v>
      </c>
      <c r="C27" s="7">
        <f>(E27*Scoring!C$16)+(F27*Scoring!E$17)+(G27*Scoring!C$18)+(H27*Scoring!C$20)+(I27*Scoring!C$19)</f>
        <v>108.42977245</v>
      </c>
      <c r="D27" s="3">
        <f>SUMIF(Bye!A:A, B27, Bye!B:B)</f>
        <v>6</v>
      </c>
      <c r="E27" s="1">
        <v>43.130644449999998</v>
      </c>
      <c r="F27" s="1">
        <v>479.08</v>
      </c>
      <c r="G27" s="1">
        <v>2.9151880000000001</v>
      </c>
      <c r="H27" s="1">
        <v>0.1</v>
      </c>
      <c r="I27" s="1">
        <v>0</v>
      </c>
      <c r="J27"/>
      <c r="K27"/>
    </row>
    <row r="28" spans="1:11" x14ac:dyDescent="0.25">
      <c r="A28" s="1" t="s">
        <v>126</v>
      </c>
      <c r="B28" s="1" t="s">
        <v>43</v>
      </c>
      <c r="C28" s="7">
        <f>(E28*Scoring!C$16)+(F28*Scoring!E$17)+(G28*Scoring!C$18)+(H28*Scoring!C$20)+(I28*Scoring!C$19)</f>
        <v>108.368218756</v>
      </c>
      <c r="D28" s="3">
        <f>SUMIF(Bye!A:A, B28, Bye!B:B)</f>
        <v>5</v>
      </c>
      <c r="E28" s="1">
        <v>42.489734140000003</v>
      </c>
      <c r="F28" s="1">
        <v>461.86361540000001</v>
      </c>
      <c r="G28" s="1">
        <v>3.4153538459999999</v>
      </c>
      <c r="H28" s="1">
        <v>0.8</v>
      </c>
      <c r="I28" s="1">
        <v>0</v>
      </c>
      <c r="J28"/>
      <c r="K28"/>
    </row>
    <row r="29" spans="1:11" x14ac:dyDescent="0.25">
      <c r="A29" s="1" t="s">
        <v>291</v>
      </c>
      <c r="B29" s="1" t="s">
        <v>26</v>
      </c>
      <c r="C29" s="7">
        <f>(E29*Scoring!C$16)+(F29*Scoring!E$17)+(G29*Scoring!C$18)+(H29*Scoring!C$20)+(I29*Scoring!C$19)</f>
        <v>114.95516679000001</v>
      </c>
      <c r="D29" s="3">
        <f>SUMIF(Bye!A:A, B29, Bye!B:B)</f>
        <v>11</v>
      </c>
      <c r="E29" s="1">
        <v>48.166880540000001</v>
      </c>
      <c r="F29" s="1">
        <v>450.52136250000001</v>
      </c>
      <c r="G29" s="1">
        <v>3.6560250000000001</v>
      </c>
      <c r="H29" s="1">
        <v>0.2</v>
      </c>
      <c r="I29" s="1">
        <v>0</v>
      </c>
      <c r="J29"/>
      <c r="K29"/>
    </row>
    <row r="30" spans="1:11" x14ac:dyDescent="0.25">
      <c r="A30" s="1" t="s">
        <v>532</v>
      </c>
      <c r="B30" s="1" t="s">
        <v>48</v>
      </c>
      <c r="C30" s="7">
        <f>(E30*Scoring!C$16)+(F30*Scoring!E$17)+(G30*Scoring!C$18)+(H30*Scoring!C$20)+(I30*Scoring!C$19)</f>
        <v>104.24211551000002</v>
      </c>
      <c r="D30" s="3">
        <f>SUMIF(Bye!A:A, B30, Bye!B:B)</f>
        <v>9</v>
      </c>
      <c r="E30" s="1">
        <v>43.057848130000004</v>
      </c>
      <c r="F30" s="1">
        <v>443.75339380000003</v>
      </c>
      <c r="G30" s="1">
        <v>2.9014880000000001</v>
      </c>
      <c r="H30" s="1">
        <v>0.6</v>
      </c>
      <c r="I30" s="1">
        <v>0</v>
      </c>
      <c r="J30"/>
      <c r="K30"/>
    </row>
    <row r="31" spans="1:11" x14ac:dyDescent="0.25">
      <c r="A31" s="1" t="s">
        <v>283</v>
      </c>
      <c r="B31" s="1" t="s">
        <v>55</v>
      </c>
      <c r="C31" s="7">
        <f>(E31*Scoring!C$16)+(F31*Scoring!E$17)+(G31*Scoring!C$18)+(H31*Scoring!C$20)+(I31*Scoring!C$19)</f>
        <v>103.36076</v>
      </c>
      <c r="D31" s="3">
        <f>SUMIF(Bye!A:A, B31, Bye!B:B)</f>
        <v>12</v>
      </c>
      <c r="E31" s="1">
        <v>41.66939</v>
      </c>
      <c r="F31" s="1">
        <v>443.7457</v>
      </c>
      <c r="G31" s="1">
        <v>2.9028</v>
      </c>
      <c r="H31" s="1">
        <v>0.1</v>
      </c>
      <c r="I31" s="1">
        <v>0</v>
      </c>
      <c r="J31"/>
      <c r="K31"/>
    </row>
    <row r="32" spans="1:11" x14ac:dyDescent="0.25">
      <c r="A32" s="1" t="s">
        <v>281</v>
      </c>
      <c r="B32" s="1" t="s">
        <v>43</v>
      </c>
      <c r="C32" s="7">
        <f>(E32*Scoring!C$16)+(F32*Scoring!E$17)+(G32*Scoring!C$18)+(H32*Scoring!C$20)+(I32*Scoring!C$19)</f>
        <v>104.489563616</v>
      </c>
      <c r="D32" s="3">
        <f>SUMIF(Bye!A:A, B32, Bye!B:B)</f>
        <v>5</v>
      </c>
      <c r="E32" s="1">
        <v>43.519765149999998</v>
      </c>
      <c r="F32" s="1">
        <v>438.5669077</v>
      </c>
      <c r="G32" s="1">
        <v>3.0021846160000001</v>
      </c>
      <c r="H32" s="1">
        <v>0.9</v>
      </c>
      <c r="I32" s="1">
        <v>0</v>
      </c>
      <c r="J32"/>
      <c r="K32"/>
    </row>
    <row r="33" spans="1:11" x14ac:dyDescent="0.25">
      <c r="A33" s="1" t="s">
        <v>120</v>
      </c>
      <c r="B33" s="1" t="s">
        <v>37</v>
      </c>
      <c r="C33" s="7">
        <f>(E33*Scoring!C$16)+(F33*Scoring!E$17)+(G33*Scoring!C$18)+(H33*Scoring!C$20)+(I33*Scoring!C$19)</f>
        <v>105.051450094</v>
      </c>
      <c r="D33" s="3">
        <f>SUMIF(Bye!A:A, B33, Bye!B:B)</f>
        <v>8</v>
      </c>
      <c r="E33" s="1">
        <v>42.819079639999998</v>
      </c>
      <c r="F33" s="1">
        <v>400.04624999999999</v>
      </c>
      <c r="G33" s="1">
        <v>3.7212909089999999</v>
      </c>
      <c r="H33" s="1">
        <v>0.1</v>
      </c>
      <c r="I33" s="1">
        <v>0</v>
      </c>
      <c r="J33"/>
      <c r="K33"/>
    </row>
    <row r="34" spans="1:11" x14ac:dyDescent="0.25">
      <c r="A34" s="1" t="s">
        <v>429</v>
      </c>
      <c r="B34" s="1" t="s">
        <v>33</v>
      </c>
      <c r="C34" s="7">
        <f>(E34*Scoring!C$16)+(F34*Scoring!E$17)+(G34*Scoring!C$18)+(H34*Scoring!C$20)+(I34*Scoring!C$19)</f>
        <v>83.659590399999999</v>
      </c>
      <c r="D34" s="3">
        <f>SUMIF(Bye!A:A, B34, Bye!B:B)</f>
        <v>14</v>
      </c>
      <c r="E34" s="1">
        <v>31.986462899999999</v>
      </c>
      <c r="F34" s="1">
        <v>397.24747500000001</v>
      </c>
      <c r="G34" s="1">
        <v>2.0247299999999999</v>
      </c>
      <c r="H34" s="1">
        <v>0.2</v>
      </c>
      <c r="I34" s="1">
        <v>0</v>
      </c>
      <c r="J34"/>
      <c r="K34"/>
    </row>
    <row r="35" spans="1:11" x14ac:dyDescent="0.25">
      <c r="A35" s="1" t="s">
        <v>428</v>
      </c>
      <c r="B35" s="1" t="s">
        <v>49</v>
      </c>
      <c r="C35" s="7">
        <f>(E35*Scoring!C$16)+(F35*Scoring!E$17)+(G35*Scoring!C$18)+(H35*Scoring!C$20)+(I35*Scoring!C$19)</f>
        <v>77.693021329999993</v>
      </c>
      <c r="D35" s="3">
        <f>SUMIF(Bye!A:A, B35, Bye!B:B)</f>
        <v>14</v>
      </c>
      <c r="E35" s="1">
        <v>33.880255220000002</v>
      </c>
      <c r="F35" s="1">
        <v>348.17966109999998</v>
      </c>
      <c r="G35" s="1">
        <v>1.5158</v>
      </c>
      <c r="H35" s="1">
        <v>0.1</v>
      </c>
      <c r="I35" s="1">
        <v>0</v>
      </c>
      <c r="J35"/>
      <c r="K35"/>
    </row>
    <row r="36" spans="1:11" x14ac:dyDescent="0.25">
      <c r="A36" s="1" t="s">
        <v>121</v>
      </c>
      <c r="B36" s="1" t="s">
        <v>51</v>
      </c>
      <c r="C36" s="7">
        <f>(E36*Scoring!C$16)+(F36*Scoring!E$17)+(G36*Scoring!C$18)+(H36*Scoring!C$20)+(I36*Scoring!C$19)</f>
        <v>73.778413</v>
      </c>
      <c r="D36" s="3">
        <f>SUMIF(Bye!A:A, B36, Bye!B:B)</f>
        <v>14</v>
      </c>
      <c r="E36" s="1">
        <v>33.052534999999999</v>
      </c>
      <c r="F36" s="1">
        <v>324.9486</v>
      </c>
      <c r="G36" s="1">
        <v>1.388503</v>
      </c>
      <c r="H36" s="1">
        <v>0.1</v>
      </c>
      <c r="I36" s="1">
        <v>0</v>
      </c>
      <c r="J36"/>
      <c r="K36"/>
    </row>
    <row r="37" spans="1:11" x14ac:dyDescent="0.25">
      <c r="A37" s="1" t="s">
        <v>288</v>
      </c>
      <c r="B37" s="1" t="s">
        <v>14</v>
      </c>
      <c r="C37" s="7">
        <f>(E37*Scoring!C$16)+(F37*Scoring!E$17)+(G37*Scoring!C$18)+(H37*Scoring!C$20)+(I37*Scoring!C$19)</f>
        <v>85.713713162000005</v>
      </c>
      <c r="D37" s="3">
        <f>SUMIF(Bye!A:A, B37, Bye!B:B)</f>
        <v>10</v>
      </c>
      <c r="E37" s="1">
        <v>35.70447497</v>
      </c>
      <c r="F37" s="1">
        <v>323.47056370000001</v>
      </c>
      <c r="G37" s="1">
        <v>2.9603636369999999</v>
      </c>
      <c r="H37" s="1">
        <v>0.1</v>
      </c>
      <c r="I37" s="1">
        <v>0</v>
      </c>
      <c r="J37"/>
      <c r="K37"/>
    </row>
    <row r="38" spans="1:11" x14ac:dyDescent="0.25">
      <c r="A38" s="1" t="s">
        <v>535</v>
      </c>
      <c r="B38" s="1" t="s">
        <v>37</v>
      </c>
      <c r="C38" s="7">
        <f>(E38*Scoring!C$16)+(F38*Scoring!E$17)+(G38*Scoring!C$18)+(H38*Scoring!C$20)+(I38*Scoring!C$19)</f>
        <v>65.335064548000005</v>
      </c>
      <c r="D38" s="3">
        <f>SUMIF(Bye!A:A, B38, Bye!B:B)</f>
        <v>8</v>
      </c>
      <c r="E38" s="1">
        <v>26.382860910000002</v>
      </c>
      <c r="F38" s="1">
        <v>288.59440000000001</v>
      </c>
      <c r="G38" s="1">
        <v>1.782127273</v>
      </c>
      <c r="H38" s="1">
        <v>0.6</v>
      </c>
      <c r="I38" s="1">
        <v>0</v>
      </c>
      <c r="J38"/>
      <c r="K38"/>
    </row>
    <row r="39" spans="1:11" x14ac:dyDescent="0.25">
      <c r="A39" s="1" t="s">
        <v>128</v>
      </c>
      <c r="B39" s="1" t="s">
        <v>55</v>
      </c>
      <c r="C39" s="7">
        <f>(E39*Scoring!C$16)+(F39*Scoring!E$17)+(G39*Scoring!C$18)+(H39*Scoring!C$20)+(I39*Scoring!C$19)</f>
        <v>70.63375000000002</v>
      </c>
      <c r="D39" s="3">
        <f>SUMIF(Bye!A:A, B39, Bye!B:B)</f>
        <v>12</v>
      </c>
      <c r="E39" s="1">
        <v>30.690550000000002</v>
      </c>
      <c r="F39" s="1">
        <v>282.44650000000001</v>
      </c>
      <c r="G39" s="1">
        <v>1.9664250000000001</v>
      </c>
      <c r="H39" s="1">
        <v>0.1</v>
      </c>
      <c r="I39" s="1">
        <v>0</v>
      </c>
      <c r="J39"/>
      <c r="K39"/>
    </row>
    <row r="40" spans="1:11" x14ac:dyDescent="0.25">
      <c r="A40" s="1" t="s">
        <v>440</v>
      </c>
      <c r="B40" s="1" t="s">
        <v>26</v>
      </c>
      <c r="C40" s="7">
        <f>(E40*Scoring!C$16)+(F40*Scoring!E$17)+(G40*Scoring!C$18)+(H40*Scoring!C$20)+(I40*Scoring!C$19)</f>
        <v>65.781730320000008</v>
      </c>
      <c r="D40" s="3">
        <f>SUMIF(Bye!A:A, B40, Bye!B:B)</f>
        <v>11</v>
      </c>
      <c r="E40" s="1">
        <v>24.262079069999999</v>
      </c>
      <c r="F40" s="1">
        <v>262.80501249999998</v>
      </c>
      <c r="G40" s="1">
        <v>2.5565250000000002</v>
      </c>
      <c r="H40" s="1">
        <v>0.1</v>
      </c>
      <c r="I40" s="1">
        <v>0</v>
      </c>
      <c r="J40"/>
      <c r="K40"/>
    </row>
    <row r="41" spans="1:11" x14ac:dyDescent="0.25">
      <c r="A41" s="1" t="s">
        <v>284</v>
      </c>
      <c r="B41" s="1" t="s">
        <v>49</v>
      </c>
      <c r="C41" s="7">
        <f>(E41*Scoring!C$16)+(F41*Scoring!E$17)+(G41*Scoring!C$18)+(H41*Scoring!C$20)+(I41*Scoring!C$19)</f>
        <v>61.638767901999998</v>
      </c>
      <c r="D41" s="3">
        <f>SUMIF(Bye!A:A, B41, Bye!B:B)</f>
        <v>14</v>
      </c>
      <c r="E41" s="1">
        <v>26.413669559999999</v>
      </c>
      <c r="F41" s="1">
        <v>261.4789834</v>
      </c>
      <c r="G41" s="1">
        <v>1.612866667</v>
      </c>
      <c r="H41" s="1">
        <v>0.6</v>
      </c>
      <c r="I41" s="1">
        <v>0</v>
      </c>
      <c r="J41"/>
      <c r="K41"/>
    </row>
    <row r="42" spans="1:11" x14ac:dyDescent="0.25">
      <c r="A42" s="1" t="s">
        <v>129</v>
      </c>
      <c r="B42" s="1" t="s">
        <v>57</v>
      </c>
      <c r="C42" s="7">
        <f>(E42*Scoring!C$16)+(F42*Scoring!E$17)+(G42*Scoring!C$18)+(H42*Scoring!C$20)+(I42*Scoring!C$19)</f>
        <v>70.709439450000005</v>
      </c>
      <c r="D42" s="3">
        <f>SUMIF(Bye!A:A, B42, Bye!B:B)</f>
        <v>5</v>
      </c>
      <c r="E42" s="1">
        <v>32.779087500000003</v>
      </c>
      <c r="F42" s="1">
        <v>259.44209949999998</v>
      </c>
      <c r="G42" s="1">
        <v>2.014357</v>
      </c>
      <c r="H42" s="1">
        <v>0.1</v>
      </c>
      <c r="I42" s="1">
        <v>0</v>
      </c>
      <c r="J42"/>
      <c r="K42"/>
    </row>
    <row r="43" spans="1:11" x14ac:dyDescent="0.25">
      <c r="A43" s="1" t="s">
        <v>441</v>
      </c>
      <c r="B43" s="1" t="s">
        <v>19</v>
      </c>
      <c r="C43" s="7">
        <f>(E43*Scoring!C$16)+(F43*Scoring!E$17)+(G43*Scoring!C$18)+(H43*Scoring!C$20)+(I43*Scoring!C$19)</f>
        <v>52.72</v>
      </c>
      <c r="D43" s="3">
        <f>SUMIF(Bye!A:A, B43, Bye!B:B)</f>
        <v>8</v>
      </c>
      <c r="E43" s="1">
        <v>23.9</v>
      </c>
      <c r="F43" s="1">
        <v>218.2</v>
      </c>
      <c r="G43" s="1">
        <v>1.2</v>
      </c>
      <c r="H43" s="1">
        <v>0.2</v>
      </c>
      <c r="I43" s="1">
        <v>0</v>
      </c>
      <c r="J43"/>
      <c r="K43"/>
    </row>
    <row r="44" spans="1:11" x14ac:dyDescent="0.25">
      <c r="A44" s="1" t="s">
        <v>534</v>
      </c>
      <c r="B44" s="1" t="s">
        <v>19</v>
      </c>
      <c r="C44" s="7">
        <f>(E44*Scoring!C$16)+(F44*Scoring!E$17)+(G44*Scoring!C$18)+(H44*Scoring!C$20)+(I44*Scoring!C$19)</f>
        <v>59.361565000000006</v>
      </c>
      <c r="D44" s="3">
        <f>SUMIF(Bye!A:A, B44, Bye!B:B)</f>
        <v>8</v>
      </c>
      <c r="E44" s="1">
        <v>24.858000000000001</v>
      </c>
      <c r="F44" s="1">
        <v>207.82825</v>
      </c>
      <c r="G44" s="1">
        <v>2.38679</v>
      </c>
      <c r="H44" s="1">
        <v>0.6</v>
      </c>
      <c r="I44" s="1">
        <v>0</v>
      </c>
      <c r="J44"/>
      <c r="K44"/>
    </row>
    <row r="45" spans="1:11" x14ac:dyDescent="0.25">
      <c r="A45" s="1" t="s">
        <v>427</v>
      </c>
      <c r="B45" s="1" t="s">
        <v>56</v>
      </c>
      <c r="C45" s="7">
        <f>(E45*Scoring!C$16)+(F45*Scoring!E$17)+(G45*Scoring!C$18)+(H45*Scoring!C$20)+(I45*Scoring!C$19)</f>
        <v>46.15</v>
      </c>
      <c r="D45" s="3">
        <f>SUMIF(Bye!A:A, B45, Bye!B:B)</f>
        <v>12</v>
      </c>
      <c r="E45" s="1">
        <v>17.100000000000001</v>
      </c>
      <c r="F45" s="1">
        <v>196.5</v>
      </c>
      <c r="G45" s="1">
        <v>1.6</v>
      </c>
      <c r="H45" s="1">
        <v>0.2</v>
      </c>
      <c r="I45" s="1">
        <v>0</v>
      </c>
      <c r="J45"/>
      <c r="K45"/>
    </row>
    <row r="46" spans="1:11" x14ac:dyDescent="0.25">
      <c r="A46" s="1" t="s">
        <v>286</v>
      </c>
      <c r="B46" s="1" t="s">
        <v>35</v>
      </c>
      <c r="C46" s="7">
        <f>(E46*Scoring!C$16)+(F46*Scoring!E$17)+(G46*Scoring!C$18)+(H46*Scoring!C$20)+(I46*Scoring!C$19)</f>
        <v>47.454675000000002</v>
      </c>
      <c r="D46" s="3">
        <f>SUMIF(Bye!A:A, B46, Bye!B:B)</f>
        <v>8</v>
      </c>
      <c r="E46" s="1">
        <v>20.442699999999999</v>
      </c>
      <c r="F46" s="1">
        <v>191.94450000000001</v>
      </c>
      <c r="G46" s="1">
        <v>1.3195874999999999</v>
      </c>
      <c r="H46" s="1">
        <v>0.1</v>
      </c>
      <c r="I46" s="1">
        <v>0</v>
      </c>
      <c r="J46"/>
      <c r="K46"/>
    </row>
    <row r="47" spans="1:11" x14ac:dyDescent="0.25">
      <c r="A47" s="1" t="s">
        <v>538</v>
      </c>
      <c r="B47" s="1" t="s">
        <v>43</v>
      </c>
      <c r="C47" s="7">
        <f>(E47*Scoring!C$16)+(F47*Scoring!E$17)+(G47*Scoring!C$18)+(H47*Scoring!C$20)+(I47*Scoring!C$19)</f>
        <v>45.64</v>
      </c>
      <c r="D47" s="3">
        <f>SUMIF(Bye!A:A, B47, Bye!B:B)</f>
        <v>5</v>
      </c>
      <c r="E47" s="1">
        <v>20.2</v>
      </c>
      <c r="F47" s="1">
        <v>188.4</v>
      </c>
      <c r="G47" s="1">
        <v>1.3</v>
      </c>
      <c r="H47" s="1">
        <v>1.2</v>
      </c>
      <c r="I47" s="1">
        <v>0</v>
      </c>
      <c r="J47"/>
      <c r="K47"/>
    </row>
    <row r="48" spans="1:11" x14ac:dyDescent="0.25">
      <c r="A48" s="1" t="s">
        <v>541</v>
      </c>
      <c r="B48" s="1" t="s">
        <v>16</v>
      </c>
      <c r="C48" s="7">
        <f>(E48*Scoring!C$16)+(F48*Scoring!E$17)+(G48*Scoring!C$18)+(H48*Scoring!C$20)+(I48*Scoring!C$19)</f>
        <v>40.406629324000001</v>
      </c>
      <c r="D48" s="3">
        <f>SUMIF(Bye!A:A, B48, Bye!B:B)</f>
        <v>10</v>
      </c>
      <c r="E48" s="1">
        <v>16.147343930000002</v>
      </c>
      <c r="F48" s="1">
        <v>179.2411616</v>
      </c>
      <c r="G48" s="1">
        <v>1.0558615389999999</v>
      </c>
      <c r="H48" s="1">
        <v>0</v>
      </c>
      <c r="I48" s="1">
        <v>0</v>
      </c>
      <c r="J48"/>
      <c r="K48"/>
    </row>
    <row r="49" spans="1:11" x14ac:dyDescent="0.25">
      <c r="A49" s="1" t="s">
        <v>543</v>
      </c>
      <c r="B49" s="1" t="s">
        <v>40</v>
      </c>
      <c r="C49" s="7">
        <f>(E49*Scoring!C$16)+(F49*Scoring!E$17)+(G49*Scoring!C$18)+(H49*Scoring!C$20)+(I49*Scoring!C$19)</f>
        <v>39.989999999999995</v>
      </c>
      <c r="D49" s="3">
        <f>SUMIF(Bye!A:A, B49, Bye!B:B)</f>
        <v>10</v>
      </c>
      <c r="E49" s="1">
        <v>17.399999999999999</v>
      </c>
      <c r="F49" s="1">
        <v>177.9</v>
      </c>
      <c r="G49" s="1">
        <v>1</v>
      </c>
      <c r="H49" s="1">
        <v>1.2</v>
      </c>
      <c r="I49" s="1">
        <v>0</v>
      </c>
      <c r="J49"/>
      <c r="K49"/>
    </row>
    <row r="50" spans="1:11" x14ac:dyDescent="0.25">
      <c r="A50" s="1" t="s">
        <v>282</v>
      </c>
      <c r="B50" s="1" t="s">
        <v>45</v>
      </c>
      <c r="C50" s="7">
        <f>(E50*Scoring!C$16)+(F50*Scoring!E$17)+(G50*Scoring!C$18)+(H50*Scoring!C$20)+(I50*Scoring!C$19)</f>
        <v>39.098738159999996</v>
      </c>
      <c r="D50" s="3">
        <f>SUMIF(Bye!A:A, B50, Bye!B:B)</f>
        <v>12</v>
      </c>
      <c r="E50" s="1">
        <v>15.544626429999999</v>
      </c>
      <c r="F50" s="1">
        <v>167.71777729999999</v>
      </c>
      <c r="G50" s="1">
        <v>1.230389</v>
      </c>
      <c r="H50" s="1">
        <v>0.6</v>
      </c>
      <c r="I50" s="1">
        <v>0</v>
      </c>
      <c r="J50"/>
      <c r="K50"/>
    </row>
    <row r="51" spans="1:11" x14ac:dyDescent="0.25">
      <c r="A51" s="1" t="s">
        <v>539</v>
      </c>
      <c r="B51" s="1" t="s">
        <v>40</v>
      </c>
      <c r="C51" s="7">
        <f>(E51*Scoring!C$16)+(F51*Scoring!E$17)+(G51*Scoring!C$18)+(H51*Scoring!C$20)+(I51*Scoring!C$19)</f>
        <v>37.489519999999999</v>
      </c>
      <c r="D51" s="3">
        <f>SUMIF(Bye!A:A, B51, Bye!B:B)</f>
        <v>10</v>
      </c>
      <c r="E51" s="1">
        <v>14.269780000000001</v>
      </c>
      <c r="F51" s="1">
        <v>161.3074</v>
      </c>
      <c r="G51" s="1">
        <v>1.1815</v>
      </c>
      <c r="H51" s="1">
        <v>0</v>
      </c>
      <c r="I51" s="1">
        <v>0</v>
      </c>
      <c r="J51"/>
      <c r="K51"/>
    </row>
    <row r="52" spans="1:11" x14ac:dyDescent="0.25">
      <c r="A52" s="1" t="s">
        <v>430</v>
      </c>
      <c r="B52" s="1" t="s">
        <v>17</v>
      </c>
      <c r="C52" s="7">
        <f>(E52*Scoring!C$16)+(F52*Scoring!E$17)+(G52*Scoring!C$18)+(H52*Scoring!C$20)+(I52*Scoring!C$19)</f>
        <v>37.376888450000003</v>
      </c>
      <c r="D52" s="3">
        <f>SUMIF(Bye!A:A, B52, Bye!B:B)</f>
        <v>6</v>
      </c>
      <c r="E52" s="1">
        <v>15.072544450000001</v>
      </c>
      <c r="F52" s="1">
        <v>159.08000000000001</v>
      </c>
      <c r="G52" s="1">
        <v>1.082724</v>
      </c>
      <c r="H52" s="1">
        <v>0.1</v>
      </c>
      <c r="I52" s="1">
        <v>0</v>
      </c>
      <c r="J52"/>
      <c r="K52"/>
    </row>
    <row r="53" spans="1:11" x14ac:dyDescent="0.25">
      <c r="A53" s="1" t="s">
        <v>537</v>
      </c>
      <c r="B53" s="1" t="s">
        <v>31</v>
      </c>
      <c r="C53" s="7">
        <f>(E53*Scoring!C$16)+(F53*Scoring!E$17)+(G53*Scoring!C$18)+(H53*Scoring!C$20)+(I53*Scoring!C$19)</f>
        <v>38.135432629999997</v>
      </c>
      <c r="D53" s="3">
        <f>SUMIF(Bye!A:A, B53, Bye!B:B)</f>
        <v>9</v>
      </c>
      <c r="E53" s="1">
        <v>14.24138013</v>
      </c>
      <c r="F53" s="1">
        <v>157.92327499999999</v>
      </c>
      <c r="G53" s="1">
        <v>1.3502875000000001</v>
      </c>
      <c r="H53" s="1">
        <v>0</v>
      </c>
      <c r="I53" s="1">
        <v>0</v>
      </c>
      <c r="J53"/>
      <c r="K53"/>
    </row>
    <row r="54" spans="1:11" x14ac:dyDescent="0.25">
      <c r="A54" s="1" t="s">
        <v>366</v>
      </c>
      <c r="B54" s="1" t="s">
        <v>28</v>
      </c>
      <c r="C54" s="7">
        <f>(E54*Scoring!C$16)+(F54*Scoring!E$17)+(G54*Scoring!C$18)+(H54*Scoring!C$20)+(I54*Scoring!C$19)</f>
        <v>38.852305956000002</v>
      </c>
      <c r="D54" s="3">
        <f>SUMIF(Bye!A:A, B54, Bye!B:B)</f>
        <v>5</v>
      </c>
      <c r="E54" s="1">
        <v>14.32022381</v>
      </c>
      <c r="F54" s="1">
        <v>155.7039643</v>
      </c>
      <c r="G54" s="1">
        <v>1.4936142859999999</v>
      </c>
      <c r="H54" s="1">
        <v>0</v>
      </c>
      <c r="I54" s="1">
        <v>0</v>
      </c>
      <c r="J54"/>
      <c r="K54"/>
    </row>
    <row r="55" spans="1:11" x14ac:dyDescent="0.25">
      <c r="A55" s="1" t="s">
        <v>441</v>
      </c>
      <c r="B55" s="1" t="s">
        <v>19</v>
      </c>
      <c r="C55" s="7">
        <f>(E55*Scoring!C$16)+(F55*Scoring!E$17)+(G55*Scoring!C$18)+(H55*Scoring!C$20)+(I55*Scoring!C$19)</f>
        <v>32.136392970000003</v>
      </c>
      <c r="D55" s="3">
        <f>SUMIF(Bye!A:A, B55, Bye!B:B)</f>
        <v>8</v>
      </c>
      <c r="E55" s="1">
        <v>14.866666670000001</v>
      </c>
      <c r="F55" s="1">
        <v>145.69726299999999</v>
      </c>
      <c r="G55" s="1">
        <v>0.45</v>
      </c>
      <c r="H55" s="1">
        <v>0</v>
      </c>
      <c r="I55" s="1">
        <v>0</v>
      </c>
      <c r="J55"/>
      <c r="K55"/>
    </row>
    <row r="56" spans="1:11" x14ac:dyDescent="0.25">
      <c r="A56" s="1" t="s">
        <v>368</v>
      </c>
      <c r="B56" s="1" t="s">
        <v>37</v>
      </c>
      <c r="C56" s="7">
        <f>(E56*Scoring!C$16)+(F56*Scoring!E$17)+(G56*Scoring!C$18)+(H56*Scoring!C$20)+(I56*Scoring!C$19)</f>
        <v>38.65</v>
      </c>
      <c r="D56" s="3">
        <f>SUMIF(Bye!A:A, B56, Bye!B:B)</f>
        <v>8</v>
      </c>
      <c r="E56" s="1">
        <v>15.1</v>
      </c>
      <c r="F56" s="1">
        <v>141.5</v>
      </c>
      <c r="G56" s="1">
        <v>1.6</v>
      </c>
      <c r="H56" s="1">
        <v>0.2</v>
      </c>
      <c r="I56" s="1">
        <v>0</v>
      </c>
      <c r="J56"/>
      <c r="K56"/>
    </row>
    <row r="57" spans="1:11" x14ac:dyDescent="0.25">
      <c r="A57" s="1" t="s">
        <v>536</v>
      </c>
      <c r="B57" s="1" t="s">
        <v>53</v>
      </c>
      <c r="C57" s="7">
        <f>(E57*Scoring!C$16)+(F57*Scoring!E$17)+(G57*Scoring!C$18)+(H57*Scoring!C$20)+(I57*Scoring!C$19)</f>
        <v>32.747411450000001</v>
      </c>
      <c r="D57" s="3">
        <f>SUMIF(Bye!A:A, B57, Bye!B:B)</f>
        <v>12</v>
      </c>
      <c r="E57" s="1">
        <v>14.25</v>
      </c>
      <c r="F57" s="1">
        <v>137.97411450000001</v>
      </c>
      <c r="G57" s="1">
        <v>0.8</v>
      </c>
      <c r="H57" s="1">
        <v>0.1</v>
      </c>
      <c r="I57" s="1">
        <v>0</v>
      </c>
      <c r="J57"/>
      <c r="K57"/>
    </row>
    <row r="58" spans="1:11" x14ac:dyDescent="0.25">
      <c r="A58" s="1" t="s">
        <v>542</v>
      </c>
      <c r="B58" s="1" t="s">
        <v>42</v>
      </c>
      <c r="C58" s="7">
        <f>(E58*Scoring!C$16)+(F58*Scoring!E$17)+(G58*Scoring!C$18)+(H58*Scoring!C$20)+(I58*Scoring!C$19)</f>
        <v>27.185405710000001</v>
      </c>
      <c r="D58" s="3">
        <f>SUMIF(Bye!A:A, B58, Bye!B:B)</f>
        <v>8</v>
      </c>
      <c r="E58" s="1">
        <v>12.3</v>
      </c>
      <c r="F58" s="1">
        <v>127.85405710000001</v>
      </c>
      <c r="G58" s="1">
        <v>0.45</v>
      </c>
      <c r="H58" s="1">
        <v>0.6</v>
      </c>
      <c r="I58" s="1">
        <v>0</v>
      </c>
      <c r="J58"/>
      <c r="K58"/>
    </row>
    <row r="59" spans="1:11" x14ac:dyDescent="0.25">
      <c r="A59" s="1" t="s">
        <v>544</v>
      </c>
      <c r="B59" s="1" t="s">
        <v>25</v>
      </c>
      <c r="C59" s="7">
        <f>(E59*Scoring!C$16)+(F59*Scoring!E$17)+(G59*Scoring!C$18)+(H59*Scoring!C$20)+(I59*Scoring!C$19)</f>
        <v>36.83</v>
      </c>
      <c r="D59" s="3">
        <f>SUMIF(Bye!A:A, B59, Bye!B:B)</f>
        <v>5</v>
      </c>
      <c r="E59" s="1">
        <v>14.3</v>
      </c>
      <c r="F59" s="1">
        <v>123.3</v>
      </c>
      <c r="G59" s="1">
        <v>1.7</v>
      </c>
      <c r="H59" s="1">
        <v>0</v>
      </c>
      <c r="I59" s="1">
        <v>0</v>
      </c>
      <c r="J59"/>
      <c r="K59"/>
    </row>
    <row r="60" spans="1:11" x14ac:dyDescent="0.25">
      <c r="A60" s="1" t="s">
        <v>439</v>
      </c>
      <c r="B60" s="1" t="s">
        <v>38</v>
      </c>
      <c r="C60" s="7">
        <f>(E60*Scoring!C$16)+(F60*Scoring!E$17)+(G60*Scoring!C$18)+(H60*Scoring!C$20)+(I60*Scoring!C$19)</f>
        <v>30.940921339999999</v>
      </c>
      <c r="D60" s="3">
        <f>SUMIF(Bye!A:A, B60, Bye!B:B)</f>
        <v>10</v>
      </c>
      <c r="E60" s="1">
        <v>12.225932139999999</v>
      </c>
      <c r="F60" s="1">
        <v>121.71489200000001</v>
      </c>
      <c r="G60" s="1">
        <v>1.1072500000000001</v>
      </c>
      <c r="H60" s="1">
        <v>0.1</v>
      </c>
      <c r="I60" s="1">
        <v>0</v>
      </c>
      <c r="J60"/>
      <c r="K60"/>
    </row>
    <row r="61" spans="1:11" x14ac:dyDescent="0.25">
      <c r="A61" s="1" t="s">
        <v>540</v>
      </c>
      <c r="B61" s="1" t="s">
        <v>17</v>
      </c>
      <c r="C61" s="7">
        <f>(E61*Scoring!C$16)+(F61*Scoring!E$17)+(G61*Scoring!C$18)+(H61*Scoring!C$20)+(I61*Scoring!C$19)</f>
        <v>22.937741821000003</v>
      </c>
      <c r="D61" s="3">
        <f>SUMIF(Bye!A:A, B61, Bye!B:B)</f>
        <v>6</v>
      </c>
      <c r="E61" s="1">
        <v>9.0538461540000004</v>
      </c>
      <c r="F61" s="1">
        <v>84.838956670000002</v>
      </c>
      <c r="G61" s="1">
        <v>0.9</v>
      </c>
      <c r="H61" s="1">
        <v>0</v>
      </c>
      <c r="I61" s="1">
        <v>0</v>
      </c>
      <c r="J61"/>
      <c r="K61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F68C-0F8D-4C29-8B86-AFA812FC1791}">
  <dimension ref="A1:Q330"/>
  <sheetViews>
    <sheetView tabSelected="1" workbookViewId="0">
      <selection activeCell="O9" sqref="O9"/>
    </sheetView>
  </sheetViews>
  <sheetFormatPr defaultRowHeight="15" x14ac:dyDescent="0.25"/>
  <cols>
    <col min="1" max="1" width="21.42578125" style="1" bestFit="1" customWidth="1"/>
    <col min="2" max="3" width="9.140625" style="1"/>
    <col min="4" max="4" width="12.28515625" style="2" customWidth="1"/>
    <col min="5" max="5" width="6.5703125" style="5" bestFit="1" customWidth="1"/>
    <col min="6" max="11" width="9.140625" style="1"/>
    <col min="12" max="12" width="26.7109375" style="1" bestFit="1" customWidth="1"/>
    <col min="13" max="13" width="25.140625" style="1" bestFit="1" customWidth="1"/>
    <col min="14" max="17" width="9.140625" style="1"/>
  </cols>
  <sheetData>
    <row r="1" spans="1:17" x14ac:dyDescent="0.25">
      <c r="A1" s="1" t="s">
        <v>0</v>
      </c>
      <c r="B1" s="1" t="s">
        <v>1</v>
      </c>
      <c r="C1" s="1" t="s">
        <v>111</v>
      </c>
      <c r="D1" s="2" t="s">
        <v>148</v>
      </c>
      <c r="E1" s="5" t="s">
        <v>208</v>
      </c>
      <c r="F1" s="1" t="s">
        <v>545</v>
      </c>
      <c r="G1" s="1" t="s">
        <v>5</v>
      </c>
      <c r="H1" s="1" t="s">
        <v>59</v>
      </c>
      <c r="I1" s="1" t="s">
        <v>546</v>
      </c>
      <c r="J1" s="1" t="s">
        <v>150</v>
      </c>
      <c r="K1" s="1" t="s">
        <v>10</v>
      </c>
      <c r="L1" s="1" t="s">
        <v>433</v>
      </c>
      <c r="M1" s="1" t="s">
        <v>432</v>
      </c>
      <c r="N1"/>
      <c r="O1"/>
      <c r="P1"/>
      <c r="Q1"/>
    </row>
    <row r="2" spans="1:17" x14ac:dyDescent="0.25">
      <c r="A2" s="1" t="s">
        <v>62</v>
      </c>
      <c r="B2" s="1" t="s">
        <v>48</v>
      </c>
      <c r="C2" s="1" t="s">
        <v>112</v>
      </c>
      <c r="D2" s="7">
        <f>(H2*Scoring!C$16)+(I2*Scoring!E$17)+(J2*Scoring!C$18)+(F2*Scoring!E$13)+(G2*Scoring!C$14)+(K2*Scoring!C$20)+(L2*Scoring!C$19)+(M2*Scoring!C$15)</f>
        <v>349.97800000000001</v>
      </c>
      <c r="E2" s="5">
        <f>SUMIF(Bye!A:A, B2, Bye!B:B)</f>
        <v>9</v>
      </c>
      <c r="F2" s="1">
        <v>1738.18</v>
      </c>
      <c r="G2" s="1">
        <v>11.42</v>
      </c>
      <c r="H2" s="1">
        <v>38.22</v>
      </c>
      <c r="I2" s="1">
        <v>314.8</v>
      </c>
      <c r="J2" s="1">
        <v>2.2400000000000002</v>
      </c>
      <c r="K2" s="1">
        <v>1</v>
      </c>
      <c r="L2" s="1">
        <v>0</v>
      </c>
      <c r="M2" s="1">
        <v>8.5</v>
      </c>
      <c r="N2"/>
      <c r="O2"/>
      <c r="P2"/>
      <c r="Q2"/>
    </row>
    <row r="3" spans="1:17" x14ac:dyDescent="0.25">
      <c r="A3" s="1" t="s">
        <v>331</v>
      </c>
      <c r="B3" s="1" t="s">
        <v>26</v>
      </c>
      <c r="C3" s="1" t="s">
        <v>112</v>
      </c>
      <c r="D3" s="7">
        <f>(H3*Scoring!C$16)+(I3*Scoring!E$17)+(J3*Scoring!C$18)+(F3*Scoring!E$13)+(G3*Scoring!C$14)+(K3*Scoring!C$20)+(L3*Scoring!C$19)+(M3*Scoring!C$15)</f>
        <v>342.24099999999999</v>
      </c>
      <c r="E3" s="5">
        <f>SUMIF(Bye!A:A, B3, Bye!B:B)</f>
        <v>11</v>
      </c>
      <c r="F3" s="1">
        <v>1289.5899999999999</v>
      </c>
      <c r="G3" s="1">
        <v>11.79</v>
      </c>
      <c r="H3" s="1">
        <v>55.79</v>
      </c>
      <c r="I3" s="1">
        <v>534.32000000000005</v>
      </c>
      <c r="J3" s="1">
        <v>2.2200000000000002</v>
      </c>
      <c r="K3" s="1">
        <v>1</v>
      </c>
      <c r="L3" s="1">
        <v>1.5</v>
      </c>
      <c r="M3" s="1">
        <v>5.5</v>
      </c>
      <c r="N3"/>
      <c r="O3"/>
      <c r="P3"/>
      <c r="Q3"/>
    </row>
    <row r="4" spans="1:17" x14ac:dyDescent="0.25">
      <c r="A4" s="1" t="s">
        <v>60</v>
      </c>
      <c r="B4" s="1" t="s">
        <v>56</v>
      </c>
      <c r="C4" s="1" t="s">
        <v>112</v>
      </c>
      <c r="D4" s="7">
        <f>(H4*Scoring!C$16)+(I4*Scoring!E$17)+(J4*Scoring!C$18)+(F4*Scoring!E$13)+(G4*Scoring!C$14)+(K4*Scoring!C$20)+(L4*Scoring!C$19)+(M4*Scoring!C$15)</f>
        <v>312.94799999999998</v>
      </c>
      <c r="E4" s="5">
        <f>SUMIF(Bye!A:A, B4, Bye!B:B)</f>
        <v>12</v>
      </c>
      <c r="F4" s="1">
        <v>1104.08</v>
      </c>
      <c r="G4" s="1">
        <v>10.01</v>
      </c>
      <c r="H4" s="1">
        <v>51.41</v>
      </c>
      <c r="I4" s="1">
        <v>548.70000000000005</v>
      </c>
      <c r="J4" s="1">
        <v>3.8</v>
      </c>
      <c r="K4" s="1">
        <v>1.6</v>
      </c>
      <c r="L4" s="1">
        <v>2</v>
      </c>
      <c r="M4" s="1">
        <v>3</v>
      </c>
      <c r="N4"/>
      <c r="O4"/>
      <c r="P4"/>
      <c r="Q4"/>
    </row>
    <row r="5" spans="1:17" x14ac:dyDescent="0.25">
      <c r="A5" s="1" t="s">
        <v>334</v>
      </c>
      <c r="B5" s="1" t="s">
        <v>19</v>
      </c>
      <c r="C5" s="1" t="s">
        <v>112</v>
      </c>
      <c r="D5" s="7">
        <f>(H5*Scoring!C$16)+(I5*Scoring!E$17)+(J5*Scoring!C$18)+(F5*Scoring!E$13)+(G5*Scoring!C$14)+(K5*Scoring!C$20)+(L5*Scoring!C$19)+(M5*Scoring!C$15)</f>
        <v>318.51900000000001</v>
      </c>
      <c r="E5" s="5">
        <f>SUMIF(Bye!A:A, B5, Bye!B:B)</f>
        <v>8</v>
      </c>
      <c r="F5" s="1">
        <v>1217.1500000000001</v>
      </c>
      <c r="G5" s="1">
        <v>12.16</v>
      </c>
      <c r="H5" s="1">
        <v>44.65</v>
      </c>
      <c r="I5" s="1">
        <v>434.94</v>
      </c>
      <c r="J5" s="1">
        <v>3.1</v>
      </c>
      <c r="K5" s="1">
        <v>0.9</v>
      </c>
      <c r="L5" s="1">
        <v>1</v>
      </c>
      <c r="M5" s="1">
        <v>5</v>
      </c>
      <c r="N5"/>
      <c r="O5"/>
      <c r="P5"/>
      <c r="Q5"/>
    </row>
    <row r="6" spans="1:17" x14ac:dyDescent="0.25">
      <c r="A6" s="1" t="s">
        <v>63</v>
      </c>
      <c r="B6" s="1" t="s">
        <v>51</v>
      </c>
      <c r="C6" s="1" t="s">
        <v>112</v>
      </c>
      <c r="D6" s="7">
        <f>(H6*Scoring!C$16)+(I6*Scoring!E$17)+(J6*Scoring!C$18)+(F6*Scoring!E$13)+(G6*Scoring!C$14)+(K6*Scoring!C$20)+(L6*Scoring!C$19)+(M6*Scoring!C$15)</f>
        <v>303.54900000000004</v>
      </c>
      <c r="E6" s="5">
        <f>SUMIF(Bye!A:A, B6, Bye!B:B)</f>
        <v>14</v>
      </c>
      <c r="F6" s="1">
        <v>1065.74</v>
      </c>
      <c r="G6" s="1">
        <v>8.41</v>
      </c>
      <c r="H6" s="1">
        <v>68.48</v>
      </c>
      <c r="I6" s="1">
        <v>505.85</v>
      </c>
      <c r="J6" s="1">
        <v>2.75</v>
      </c>
      <c r="K6" s="1">
        <v>0.9</v>
      </c>
      <c r="L6" s="1">
        <v>1.25</v>
      </c>
      <c r="M6" s="1">
        <v>2.7</v>
      </c>
      <c r="N6"/>
      <c r="O6"/>
      <c r="P6"/>
      <c r="Q6"/>
    </row>
    <row r="7" spans="1:17" x14ac:dyDescent="0.25">
      <c r="A7" s="1" t="s">
        <v>61</v>
      </c>
      <c r="B7" s="1" t="s">
        <v>21</v>
      </c>
      <c r="C7" s="1" t="s">
        <v>112</v>
      </c>
      <c r="D7" s="7">
        <f>(H7*Scoring!C$16)+(I7*Scoring!E$17)+(J7*Scoring!C$18)+(F7*Scoring!E$13)+(G7*Scoring!C$14)+(K7*Scoring!C$20)+(L7*Scoring!C$19)+(M7*Scoring!C$15)</f>
        <v>311.267</v>
      </c>
      <c r="E7" s="5">
        <f>SUMIF(Bye!A:A, B7, Bye!B:B)</f>
        <v>8</v>
      </c>
      <c r="F7" s="1">
        <v>1601.94</v>
      </c>
      <c r="G7" s="1">
        <v>13.89</v>
      </c>
      <c r="H7" s="1">
        <v>17.64</v>
      </c>
      <c r="I7" s="1">
        <v>175.93</v>
      </c>
      <c r="J7" s="1">
        <v>1.6</v>
      </c>
      <c r="K7" s="1">
        <v>1.1000000000000001</v>
      </c>
      <c r="L7" s="1">
        <v>0</v>
      </c>
      <c r="M7" s="1">
        <v>8</v>
      </c>
      <c r="N7"/>
      <c r="O7"/>
      <c r="P7"/>
      <c r="Q7"/>
    </row>
    <row r="8" spans="1:17" x14ac:dyDescent="0.25">
      <c r="A8" t="s">
        <v>378</v>
      </c>
      <c r="B8" t="s">
        <v>57</v>
      </c>
      <c r="C8" s="1" t="s">
        <v>112</v>
      </c>
      <c r="D8" s="7">
        <f>(H8*Scoring!C$16)+(I8*Scoring!E$17)+(J8*Scoring!C$18)+(F8*Scoring!E$13)+(G8*Scoring!C$14)+(K8*Scoring!C$20)+(L8*Scoring!C$19)+(M8*Scoring!C$15)</f>
        <v>295.19400000000007</v>
      </c>
      <c r="E8" s="5">
        <f>SUMIF(Bye!A:A, B8, Bye!B:B)</f>
        <v>5</v>
      </c>
      <c r="F8" s="1">
        <v>849.08</v>
      </c>
      <c r="G8" s="1">
        <v>6.52</v>
      </c>
      <c r="H8" s="1">
        <v>67.22</v>
      </c>
      <c r="I8" s="1">
        <v>591.26</v>
      </c>
      <c r="J8" s="1">
        <v>6.27</v>
      </c>
      <c r="K8" s="1">
        <v>0.9</v>
      </c>
      <c r="L8" s="1">
        <v>1.5</v>
      </c>
      <c r="M8" s="1">
        <v>1.2</v>
      </c>
      <c r="N8"/>
      <c r="O8"/>
      <c r="P8"/>
      <c r="Q8"/>
    </row>
    <row r="9" spans="1:17" x14ac:dyDescent="0.25">
      <c r="A9" s="1" t="s">
        <v>455</v>
      </c>
      <c r="B9" s="1" t="s">
        <v>41</v>
      </c>
      <c r="C9" s="1" t="s">
        <v>112</v>
      </c>
      <c r="D9" s="7">
        <f>(H9*Scoring!C$16)+(I9*Scoring!E$17)+(J9*Scoring!C$18)+(F9*Scoring!E$13)+(G9*Scoring!C$14)+(K9*Scoring!C$20)+(L9*Scoring!C$19)+(M9*Scoring!C$15)</f>
        <v>292.74199999999996</v>
      </c>
      <c r="E9" s="5">
        <f>SUMIF(Bye!A:A, B9, Bye!B:B)</f>
        <v>6</v>
      </c>
      <c r="F9" s="1">
        <v>1209.4100000000001</v>
      </c>
      <c r="G9" s="1">
        <v>8.5</v>
      </c>
      <c r="H9" s="1">
        <v>52.87</v>
      </c>
      <c r="I9" s="1">
        <v>399.01</v>
      </c>
      <c r="J9" s="1">
        <v>2.48</v>
      </c>
      <c r="K9" s="1">
        <v>2.6</v>
      </c>
      <c r="L9" s="1">
        <v>0.75</v>
      </c>
      <c r="M9" s="1">
        <v>4.5</v>
      </c>
      <c r="N9"/>
      <c r="O9"/>
      <c r="P9"/>
      <c r="Q9"/>
    </row>
    <row r="10" spans="1:17" x14ac:dyDescent="0.25">
      <c r="A10" t="s">
        <v>67</v>
      </c>
      <c r="B10" t="s">
        <v>40</v>
      </c>
      <c r="C10" s="1" t="s">
        <v>112</v>
      </c>
      <c r="D10" s="7">
        <f>(H10*Scoring!C$16)+(I10*Scoring!E$17)+(J10*Scoring!C$18)+(F10*Scoring!E$13)+(G10*Scoring!C$14)+(K10*Scoring!C$20)+(L10*Scoring!C$19)+(M10*Scoring!C$15)</f>
        <v>278.71000000000004</v>
      </c>
      <c r="E10" s="5">
        <f>SUMIF(Bye!A:A, B10, Bye!B:B)</f>
        <v>10</v>
      </c>
      <c r="F10" s="1">
        <v>1191.1400000000001</v>
      </c>
      <c r="G10" s="1">
        <v>12.29</v>
      </c>
      <c r="H10" s="1">
        <v>35.119999999999997</v>
      </c>
      <c r="I10" s="1">
        <v>341.16</v>
      </c>
      <c r="J10" s="1">
        <v>1.22</v>
      </c>
      <c r="K10" s="1">
        <v>1.2</v>
      </c>
      <c r="L10" s="1">
        <v>0</v>
      </c>
      <c r="M10" s="1">
        <v>3.5</v>
      </c>
      <c r="N10"/>
      <c r="O10"/>
      <c r="P10"/>
      <c r="Q10"/>
    </row>
    <row r="11" spans="1:17" x14ac:dyDescent="0.25">
      <c r="A11" s="1" t="s">
        <v>225</v>
      </c>
      <c r="B11" s="1" t="s">
        <v>55</v>
      </c>
      <c r="C11" s="1" t="s">
        <v>112</v>
      </c>
      <c r="D11" s="7">
        <f>(H11*Scoring!C$16)+(I11*Scoring!E$17)+(J11*Scoring!C$18)+(F11*Scoring!E$13)+(G11*Scoring!C$14)+(K11*Scoring!C$20)+(L11*Scoring!C$19)+(M11*Scoring!C$15)</f>
        <v>274.78800000000001</v>
      </c>
      <c r="E11" s="5">
        <f>SUMIF(Bye!A:A, B11, Bye!B:B)</f>
        <v>12</v>
      </c>
      <c r="F11" s="1">
        <v>1057.1199999999999</v>
      </c>
      <c r="G11" s="1">
        <v>13.57</v>
      </c>
      <c r="H11" s="1">
        <v>34.15</v>
      </c>
      <c r="I11" s="1">
        <v>282.86</v>
      </c>
      <c r="J11" s="1">
        <v>3.07</v>
      </c>
      <c r="K11" s="1">
        <v>1</v>
      </c>
      <c r="L11" s="1">
        <v>0</v>
      </c>
      <c r="M11" s="1">
        <v>2.6</v>
      </c>
      <c r="N11"/>
      <c r="O11"/>
      <c r="P11"/>
      <c r="Q11"/>
    </row>
    <row r="12" spans="1:17" x14ac:dyDescent="0.25">
      <c r="A12" s="1" t="s">
        <v>76</v>
      </c>
      <c r="B12" s="1" t="s">
        <v>49</v>
      </c>
      <c r="C12" s="1" t="s">
        <v>112</v>
      </c>
      <c r="D12" s="7">
        <f>(H12*Scoring!C$16)+(I12*Scoring!E$17)+(J12*Scoring!C$18)+(F12*Scoring!E$13)+(G12*Scoring!C$14)+(K12*Scoring!C$20)+(L12*Scoring!C$19)+(M12*Scoring!C$15)</f>
        <v>282.58300000000003</v>
      </c>
      <c r="E12" s="5">
        <f>SUMIF(Bye!A:A, B12, Bye!B:B)</f>
        <v>14</v>
      </c>
      <c r="F12" s="1">
        <v>1365.42</v>
      </c>
      <c r="G12" s="1">
        <v>11.61</v>
      </c>
      <c r="H12" s="1">
        <v>27.94</v>
      </c>
      <c r="I12" s="1">
        <v>228.01</v>
      </c>
      <c r="J12" s="1">
        <v>1.49</v>
      </c>
      <c r="K12" s="1">
        <v>1.3</v>
      </c>
      <c r="L12" s="1">
        <v>0</v>
      </c>
      <c r="M12" s="1">
        <v>6</v>
      </c>
      <c r="N12"/>
      <c r="O12"/>
      <c r="P12"/>
      <c r="Q12"/>
    </row>
    <row r="13" spans="1:17" x14ac:dyDescent="0.25">
      <c r="A13" s="1" t="s">
        <v>221</v>
      </c>
      <c r="B13" s="1" t="s">
        <v>43</v>
      </c>
      <c r="C13" s="1" t="s">
        <v>112</v>
      </c>
      <c r="D13" s="7">
        <f>(H13*Scoring!C$16)+(I13*Scoring!E$17)+(J13*Scoring!C$18)+(F13*Scoring!E$13)+(G13*Scoring!C$14)+(K13*Scoring!C$20)+(L13*Scoring!C$19)+(M13*Scoring!C$15)</f>
        <v>270.59500000000008</v>
      </c>
      <c r="E13" s="5">
        <f>SUMIF(Bye!A:A, B13, Bye!B:B)</f>
        <v>5</v>
      </c>
      <c r="F13" s="1">
        <v>946.21</v>
      </c>
      <c r="G13" s="1">
        <v>7.08</v>
      </c>
      <c r="H13" s="1">
        <v>54.58</v>
      </c>
      <c r="I13" s="1">
        <v>518.94000000000005</v>
      </c>
      <c r="J13" s="1">
        <v>2.97</v>
      </c>
      <c r="K13" s="1">
        <v>1.9</v>
      </c>
      <c r="L13" s="1">
        <v>1.5</v>
      </c>
      <c r="M13" s="1">
        <v>2.2000000000000002</v>
      </c>
      <c r="N13"/>
      <c r="O13"/>
      <c r="P13"/>
      <c r="Q13"/>
    </row>
    <row r="14" spans="1:17" x14ac:dyDescent="0.25">
      <c r="A14" s="1" t="s">
        <v>333</v>
      </c>
      <c r="B14" s="1" t="s">
        <v>14</v>
      </c>
      <c r="C14" s="1" t="s">
        <v>112</v>
      </c>
      <c r="D14" s="7">
        <f>(H14*Scoring!C$16)+(I14*Scoring!E$17)+(J14*Scoring!C$18)+(F14*Scoring!E$13)+(G14*Scoring!C$14)+(K14*Scoring!C$20)+(L14*Scoring!C$19)+(M14*Scoring!C$15)</f>
        <v>262.76799999999997</v>
      </c>
      <c r="E14" s="5">
        <f>SUMIF(Bye!A:A, B14, Bye!B:B)</f>
        <v>10</v>
      </c>
      <c r="F14" s="1">
        <v>853.49</v>
      </c>
      <c r="G14" s="1">
        <v>7.45</v>
      </c>
      <c r="H14" s="1">
        <v>54.93</v>
      </c>
      <c r="I14" s="1">
        <v>456.99</v>
      </c>
      <c r="J14" s="1">
        <v>4.24</v>
      </c>
      <c r="K14" s="1">
        <v>1</v>
      </c>
      <c r="L14" s="1">
        <v>1.25</v>
      </c>
      <c r="M14" s="1">
        <v>1.3</v>
      </c>
      <c r="N14"/>
      <c r="O14"/>
      <c r="P14"/>
      <c r="Q14"/>
    </row>
    <row r="15" spans="1:17" x14ac:dyDescent="0.25">
      <c r="A15" s="1" t="s">
        <v>236</v>
      </c>
      <c r="B15" s="1" t="s">
        <v>35</v>
      </c>
      <c r="C15" s="1" t="s">
        <v>112</v>
      </c>
      <c r="D15" s="7">
        <f>(H15*Scoring!C$16)+(I15*Scoring!E$17)+(J15*Scoring!C$18)+(F15*Scoring!E$13)+(G15*Scoring!C$14)+(K15*Scoring!C$20)+(L15*Scoring!C$19)+(M15*Scoring!C$15)</f>
        <v>264.79000000000002</v>
      </c>
      <c r="E15" s="5">
        <f>SUMIF(Bye!A:A, B15, Bye!B:B)</f>
        <v>8</v>
      </c>
      <c r="F15" s="1">
        <v>1175.3800000000001</v>
      </c>
      <c r="G15" s="1">
        <v>10.52</v>
      </c>
      <c r="H15" s="1">
        <v>34.51</v>
      </c>
      <c r="I15" s="1">
        <v>271.72000000000003</v>
      </c>
      <c r="J15" s="1">
        <v>2.5</v>
      </c>
      <c r="K15" s="1">
        <v>2.2999999999999998</v>
      </c>
      <c r="L15" s="1">
        <v>0</v>
      </c>
      <c r="M15" s="1">
        <v>3.25</v>
      </c>
      <c r="N15"/>
      <c r="O15"/>
      <c r="P15"/>
      <c r="Q15"/>
    </row>
    <row r="16" spans="1:17" x14ac:dyDescent="0.25">
      <c r="A16" s="1" t="s">
        <v>387</v>
      </c>
      <c r="B16" s="1" t="s">
        <v>38</v>
      </c>
      <c r="C16" s="1" t="s">
        <v>112</v>
      </c>
      <c r="D16" s="7">
        <f>(H16*Scoring!C$16)+(I16*Scoring!E$17)+(J16*Scoring!C$18)+(F16*Scoring!E$13)+(G16*Scoring!C$14)+(K16*Scoring!C$20)+(L16*Scoring!C$19)+(M16*Scoring!C$15)</f>
        <v>256.13200000000001</v>
      </c>
      <c r="E16" s="5">
        <f>SUMIF(Bye!A:A, B16, Bye!B:B)</f>
        <v>10</v>
      </c>
      <c r="F16" s="1">
        <v>1202.78</v>
      </c>
      <c r="G16" s="1">
        <v>8.11</v>
      </c>
      <c r="H16" s="1">
        <v>34.450000000000003</v>
      </c>
      <c r="I16" s="1">
        <v>305.24</v>
      </c>
      <c r="J16" s="1">
        <v>1.87</v>
      </c>
      <c r="K16" s="1">
        <v>1</v>
      </c>
      <c r="L16" s="1">
        <v>0</v>
      </c>
      <c r="M16" s="1">
        <v>4</v>
      </c>
      <c r="N16"/>
      <c r="O16"/>
      <c r="P16"/>
      <c r="Q16"/>
    </row>
    <row r="17" spans="1:17" x14ac:dyDescent="0.25">
      <c r="A17" s="1" t="s">
        <v>71</v>
      </c>
      <c r="B17" s="1" t="s">
        <v>31</v>
      </c>
      <c r="C17" s="1" t="s">
        <v>112</v>
      </c>
      <c r="D17" s="7">
        <f>(H17*Scoring!C$16)+(I17*Scoring!E$17)+(J17*Scoring!C$18)+(F17*Scoring!E$13)+(G17*Scoring!C$14)+(K17*Scoring!C$20)+(L17*Scoring!C$19)+(M17*Scoring!C$15)</f>
        <v>252.64700000000002</v>
      </c>
      <c r="E17" s="5">
        <f>SUMIF(Bye!A:A, B17, Bye!B:B)</f>
        <v>9</v>
      </c>
      <c r="F17" s="1">
        <v>1011.24</v>
      </c>
      <c r="G17" s="1">
        <v>8.27</v>
      </c>
      <c r="H17" s="1">
        <v>41.13</v>
      </c>
      <c r="I17" s="1">
        <v>397.93</v>
      </c>
      <c r="J17" s="1">
        <v>2.23</v>
      </c>
      <c r="K17" s="1">
        <v>1.1000000000000001</v>
      </c>
      <c r="L17" s="1">
        <v>0.5</v>
      </c>
      <c r="M17" s="1">
        <v>2.4</v>
      </c>
      <c r="N17"/>
      <c r="O17"/>
      <c r="P17"/>
      <c r="Q17"/>
    </row>
    <row r="18" spans="1:17" x14ac:dyDescent="0.25">
      <c r="A18" s="1" t="s">
        <v>66</v>
      </c>
      <c r="B18" s="1" t="s">
        <v>45</v>
      </c>
      <c r="C18" s="1" t="s">
        <v>112</v>
      </c>
      <c r="D18" s="7">
        <f>(H18*Scoring!C$16)+(I18*Scoring!E$17)+(J18*Scoring!C$18)+(F18*Scoring!E$13)+(G18*Scoring!C$14)+(K18*Scoring!C$20)+(L18*Scoring!C$19)+(M18*Scoring!C$15)</f>
        <v>252.24800000000002</v>
      </c>
      <c r="E18" s="5">
        <f>SUMIF(Bye!A:A, B18, Bye!B:B)</f>
        <v>12</v>
      </c>
      <c r="F18" s="1">
        <v>938.68</v>
      </c>
      <c r="G18" s="1">
        <v>8.9700000000000006</v>
      </c>
      <c r="H18" s="1">
        <v>38.86</v>
      </c>
      <c r="I18" s="1">
        <v>417.6</v>
      </c>
      <c r="J18" s="1">
        <v>2.64</v>
      </c>
      <c r="K18" s="1">
        <v>0.9</v>
      </c>
      <c r="L18" s="1">
        <v>1</v>
      </c>
      <c r="M18" s="1">
        <v>2</v>
      </c>
      <c r="N18"/>
      <c r="O18"/>
      <c r="P18"/>
      <c r="Q18"/>
    </row>
    <row r="19" spans="1:17" x14ac:dyDescent="0.25">
      <c r="A19" s="1" t="s">
        <v>456</v>
      </c>
      <c r="B19" s="1" t="s">
        <v>56</v>
      </c>
      <c r="C19" s="1" t="s">
        <v>112</v>
      </c>
      <c r="D19" s="7">
        <f>(H19*Scoring!C$16)+(I19*Scoring!E$17)+(J19*Scoring!C$18)+(F19*Scoring!E$13)+(G19*Scoring!C$14)+(K19*Scoring!C$20)+(L19*Scoring!C$19)+(M19*Scoring!C$15)</f>
        <v>240.63900000000001</v>
      </c>
      <c r="E19" s="5">
        <f>SUMIF(Bye!A:A, B19, Bye!B:B)</f>
        <v>12</v>
      </c>
      <c r="F19" s="1">
        <v>1039.74</v>
      </c>
      <c r="G19" s="1">
        <v>8.93</v>
      </c>
      <c r="H19" s="1">
        <v>33.28</v>
      </c>
      <c r="I19" s="1">
        <v>300.25</v>
      </c>
      <c r="J19" s="1">
        <v>2.38</v>
      </c>
      <c r="K19" s="1">
        <v>2</v>
      </c>
      <c r="L19" s="1">
        <v>0</v>
      </c>
      <c r="M19" s="1">
        <v>2.5</v>
      </c>
      <c r="N19"/>
      <c r="O19"/>
      <c r="P19"/>
      <c r="Q19"/>
    </row>
    <row r="20" spans="1:17" x14ac:dyDescent="0.25">
      <c r="A20" t="s">
        <v>74</v>
      </c>
      <c r="B20" t="s">
        <v>33</v>
      </c>
      <c r="C20" s="1" t="s">
        <v>112</v>
      </c>
      <c r="D20" s="7">
        <f>(H20*Scoring!C$16)+(I20*Scoring!E$17)+(J20*Scoring!C$18)+(F20*Scoring!E$13)+(G20*Scoring!C$14)+(K20*Scoring!C$20)+(L20*Scoring!C$19)+(M20*Scoring!C$15)</f>
        <v>236.11199999999999</v>
      </c>
      <c r="E20" s="5">
        <f>SUMIF(Bye!A:A, B20, Bye!B:B)</f>
        <v>14</v>
      </c>
      <c r="F20" s="1">
        <v>896.17</v>
      </c>
      <c r="G20" s="1">
        <v>12.11</v>
      </c>
      <c r="H20" s="1">
        <v>34.630000000000003</v>
      </c>
      <c r="I20" s="1">
        <v>325.85000000000002</v>
      </c>
      <c r="J20" s="1">
        <v>0.47</v>
      </c>
      <c r="K20" s="1">
        <v>1</v>
      </c>
      <c r="L20" s="1">
        <v>0</v>
      </c>
      <c r="M20" s="1">
        <v>1.6</v>
      </c>
      <c r="N20"/>
      <c r="O20"/>
      <c r="P20"/>
      <c r="Q20"/>
    </row>
    <row r="21" spans="1:17" x14ac:dyDescent="0.25">
      <c r="A21" s="1" t="s">
        <v>79</v>
      </c>
      <c r="B21" s="1" t="s">
        <v>55</v>
      </c>
      <c r="C21" s="1" t="s">
        <v>112</v>
      </c>
      <c r="D21" s="7">
        <f>(H21*Scoring!C$16)+(I21*Scoring!E$17)+(J21*Scoring!C$18)+(F21*Scoring!E$13)+(G21*Scoring!C$14)+(K21*Scoring!C$20)+(L21*Scoring!C$19)+(M21*Scoring!C$15)</f>
        <v>238.59700000000001</v>
      </c>
      <c r="E21" s="5">
        <f>SUMIF(Bye!A:A, B21, Bye!B:B)</f>
        <v>12</v>
      </c>
      <c r="F21" s="1">
        <v>1085.96</v>
      </c>
      <c r="G21" s="1">
        <v>6.42</v>
      </c>
      <c r="H21" s="1">
        <v>40.5</v>
      </c>
      <c r="I21" s="1">
        <v>355.41</v>
      </c>
      <c r="J21" s="1">
        <v>1.34</v>
      </c>
      <c r="K21" s="1">
        <v>1</v>
      </c>
      <c r="L21" s="1">
        <v>0</v>
      </c>
      <c r="M21" s="1">
        <v>2.8</v>
      </c>
      <c r="N21"/>
      <c r="O21"/>
      <c r="P21"/>
      <c r="Q21"/>
    </row>
    <row r="22" spans="1:17" x14ac:dyDescent="0.25">
      <c r="A22" s="1" t="s">
        <v>339</v>
      </c>
      <c r="B22" s="1" t="s">
        <v>51</v>
      </c>
      <c r="C22" s="1" t="s">
        <v>112</v>
      </c>
      <c r="D22" s="7">
        <f>(H22*Scoring!C$16)+(I22*Scoring!E$17)+(J22*Scoring!C$18)+(F22*Scoring!E$13)+(G22*Scoring!C$14)+(K22*Scoring!C$20)+(L22*Scoring!C$19)+(M22*Scoring!C$15)</f>
        <v>218.17599999999996</v>
      </c>
      <c r="E22" s="5">
        <f>SUMIF(Bye!A:A, B22, Bye!B:B)</f>
        <v>14</v>
      </c>
      <c r="F22" s="1">
        <v>856.03</v>
      </c>
      <c r="G22" s="1">
        <v>6.93</v>
      </c>
      <c r="H22" s="1">
        <v>44.86</v>
      </c>
      <c r="I22" s="1">
        <v>358.13</v>
      </c>
      <c r="J22" s="1">
        <v>1.17</v>
      </c>
      <c r="K22" s="1">
        <v>0.9</v>
      </c>
      <c r="L22" s="1">
        <v>0</v>
      </c>
      <c r="M22" s="1">
        <v>1.4</v>
      </c>
      <c r="N22"/>
      <c r="O22"/>
      <c r="P22"/>
      <c r="Q22"/>
    </row>
    <row r="23" spans="1:17" x14ac:dyDescent="0.25">
      <c r="A23" s="1" t="s">
        <v>234</v>
      </c>
      <c r="B23" s="1" t="s">
        <v>33</v>
      </c>
      <c r="C23" s="1" t="s">
        <v>112</v>
      </c>
      <c r="D23" s="7">
        <f>(H23*Scoring!C$16)+(I23*Scoring!E$17)+(J23*Scoring!C$18)+(F23*Scoring!E$13)+(G23*Scoring!C$14)+(K23*Scoring!C$20)+(L23*Scoring!C$19)+(M23*Scoring!C$15)</f>
        <v>220.10500000000002</v>
      </c>
      <c r="E23" s="5">
        <f>SUMIF(Bye!A:A, B23, Bye!B:B)</f>
        <v>14</v>
      </c>
      <c r="F23" s="1">
        <v>945.7</v>
      </c>
      <c r="G23" s="1">
        <v>8.6</v>
      </c>
      <c r="H23" s="1">
        <v>35.42</v>
      </c>
      <c r="I23" s="1">
        <v>251.75</v>
      </c>
      <c r="J23" s="1">
        <v>1.44</v>
      </c>
      <c r="K23" s="1">
        <v>1.6</v>
      </c>
      <c r="L23" s="1">
        <v>0</v>
      </c>
      <c r="M23" s="1">
        <v>2.1</v>
      </c>
      <c r="N23"/>
      <c r="O23"/>
      <c r="P23"/>
      <c r="Q23"/>
    </row>
    <row r="24" spans="1:17" x14ac:dyDescent="0.25">
      <c r="A24" s="1" t="s">
        <v>64</v>
      </c>
      <c r="B24" s="1" t="s">
        <v>43</v>
      </c>
      <c r="C24" s="1" t="s">
        <v>112</v>
      </c>
      <c r="D24" s="7">
        <f>(H24*Scoring!C$16)+(I24*Scoring!E$17)+(J24*Scoring!C$18)+(F24*Scoring!E$13)+(G24*Scoring!C$14)+(K24*Scoring!C$20)+(L24*Scoring!C$19)+(M24*Scoring!C$15)</f>
        <v>220.464</v>
      </c>
      <c r="E24" s="5">
        <f>SUMIF(Bye!A:A, B24, Bye!B:B)</f>
        <v>5</v>
      </c>
      <c r="F24" s="1">
        <v>950.18</v>
      </c>
      <c r="G24" s="1">
        <v>4.4800000000000004</v>
      </c>
      <c r="H24" s="1">
        <v>43.07</v>
      </c>
      <c r="I24" s="1">
        <v>330.36</v>
      </c>
      <c r="J24" s="1">
        <v>2.86</v>
      </c>
      <c r="K24" s="1">
        <v>1.6</v>
      </c>
      <c r="L24" s="1">
        <v>0</v>
      </c>
      <c r="M24" s="1">
        <v>2.2999999999999998</v>
      </c>
      <c r="N24"/>
      <c r="O24"/>
      <c r="P24"/>
      <c r="Q24"/>
    </row>
    <row r="25" spans="1:17" x14ac:dyDescent="0.25">
      <c r="A25" s="1" t="s">
        <v>75</v>
      </c>
      <c r="B25" s="1" t="s">
        <v>16</v>
      </c>
      <c r="C25" s="1" t="s">
        <v>112</v>
      </c>
      <c r="D25" s="7">
        <f>(H25*Scoring!C$16)+(I25*Scoring!E$17)+(J25*Scoring!C$18)+(F25*Scoring!E$13)+(G25*Scoring!C$14)+(K25*Scoring!C$20)+(L25*Scoring!C$19)+(M25*Scoring!C$15)</f>
        <v>218.8</v>
      </c>
      <c r="E25" s="5">
        <f>SUMIF(Bye!A:A, B25, Bye!B:B)</f>
        <v>10</v>
      </c>
      <c r="F25" s="1">
        <v>933.29</v>
      </c>
      <c r="G25" s="1">
        <v>5.99</v>
      </c>
      <c r="H25" s="1">
        <v>42.27</v>
      </c>
      <c r="I25" s="1">
        <v>342.61</v>
      </c>
      <c r="J25" s="1">
        <v>1.4</v>
      </c>
      <c r="K25" s="1">
        <v>1.1000000000000001</v>
      </c>
      <c r="L25" s="1">
        <v>0</v>
      </c>
      <c r="M25" s="1">
        <v>1.9</v>
      </c>
      <c r="N25"/>
      <c r="O25"/>
      <c r="P25"/>
      <c r="Q25"/>
    </row>
    <row r="26" spans="1:17" x14ac:dyDescent="0.25">
      <c r="A26" s="1" t="s">
        <v>338</v>
      </c>
      <c r="B26" s="1" t="s">
        <v>25</v>
      </c>
      <c r="C26" s="1" t="s">
        <v>112</v>
      </c>
      <c r="D26" s="7">
        <f>(H26*Scoring!C$16)+(I26*Scoring!E$17)+(J26*Scoring!C$18)+(F26*Scoring!E$13)+(G26*Scoring!C$14)+(K26*Scoring!C$20)+(L26*Scoring!C$19)+(M26*Scoring!C$15)</f>
        <v>207.97300000000001</v>
      </c>
      <c r="E26" s="5">
        <f>SUMIF(Bye!A:A, B26, Bye!B:B)</f>
        <v>5</v>
      </c>
      <c r="F26" s="1">
        <v>844.9</v>
      </c>
      <c r="G26" s="1">
        <v>5.63</v>
      </c>
      <c r="H26" s="1">
        <v>45.24</v>
      </c>
      <c r="I26" s="1">
        <v>348.43</v>
      </c>
      <c r="J26" s="1">
        <v>1.27</v>
      </c>
      <c r="K26" s="1">
        <v>1</v>
      </c>
      <c r="L26" s="1">
        <v>0</v>
      </c>
      <c r="M26" s="1">
        <v>1</v>
      </c>
      <c r="N26"/>
      <c r="O26"/>
      <c r="P26"/>
      <c r="Q26"/>
    </row>
    <row r="27" spans="1:17" x14ac:dyDescent="0.25">
      <c r="A27" s="1" t="s">
        <v>458</v>
      </c>
      <c r="B27" s="1" t="s">
        <v>41</v>
      </c>
      <c r="C27" s="1" t="s">
        <v>112</v>
      </c>
      <c r="D27" s="7">
        <f>(H27*Scoring!C$16)+(I27*Scoring!E$17)+(J27*Scoring!C$18)+(F27*Scoring!E$13)+(G27*Scoring!C$14)+(K27*Scoring!C$20)+(L27*Scoring!C$19)+(M27*Scoring!C$15)</f>
        <v>198.95099999999999</v>
      </c>
      <c r="E27" s="5">
        <f>SUMIF(Bye!A:A, B27, Bye!B:B)</f>
        <v>6</v>
      </c>
      <c r="F27" s="1">
        <v>896.96</v>
      </c>
      <c r="G27" s="1">
        <v>6.58</v>
      </c>
      <c r="H27" s="1">
        <v>27.84</v>
      </c>
      <c r="I27" s="1">
        <v>250.35</v>
      </c>
      <c r="J27" s="1">
        <v>2.2999999999999998</v>
      </c>
      <c r="K27" s="1">
        <v>2</v>
      </c>
      <c r="L27" s="1">
        <v>0</v>
      </c>
      <c r="M27" s="1">
        <v>1.7</v>
      </c>
      <c r="N27"/>
      <c r="O27"/>
      <c r="P27"/>
      <c r="Q27"/>
    </row>
    <row r="28" spans="1:17" x14ac:dyDescent="0.25">
      <c r="A28" s="1" t="s">
        <v>393</v>
      </c>
      <c r="B28" s="1" t="s">
        <v>57</v>
      </c>
      <c r="C28" s="1" t="s">
        <v>112</v>
      </c>
      <c r="D28" s="7">
        <f>(H28*Scoring!C$16)+(I28*Scoring!E$17)+(J28*Scoring!C$18)+(F28*Scoring!E$13)+(G28*Scoring!C$14)+(K28*Scoring!C$20)+(L28*Scoring!C$19)+(M28*Scoring!C$15)</f>
        <v>193.52699999999999</v>
      </c>
      <c r="E28" s="5">
        <f>SUMIF(Bye!A:A, B28, Bye!B:B)</f>
        <v>5</v>
      </c>
      <c r="F28" s="1">
        <v>845.96</v>
      </c>
      <c r="G28" s="1">
        <v>5.52</v>
      </c>
      <c r="H28" s="1">
        <v>32.049999999999997</v>
      </c>
      <c r="I28" s="1">
        <v>321.20999999999998</v>
      </c>
      <c r="J28" s="1">
        <v>1.69</v>
      </c>
      <c r="K28" s="1">
        <v>1.8</v>
      </c>
      <c r="L28" s="1">
        <v>0</v>
      </c>
      <c r="M28" s="1">
        <v>1.1000000000000001</v>
      </c>
      <c r="N28"/>
      <c r="O28"/>
      <c r="P28"/>
      <c r="Q28"/>
    </row>
    <row r="29" spans="1:17" x14ac:dyDescent="0.25">
      <c r="A29" s="1" t="s">
        <v>230</v>
      </c>
      <c r="B29" s="1" t="s">
        <v>19</v>
      </c>
      <c r="C29" s="1" t="s">
        <v>112</v>
      </c>
      <c r="D29" s="7">
        <f>(H29*Scoring!C$16)+(I29*Scoring!E$17)+(J29*Scoring!C$18)+(F29*Scoring!E$13)+(G29*Scoring!C$14)+(K29*Scoring!C$20)+(L29*Scoring!C$19)+(M29*Scoring!C$15)</f>
        <v>186.673</v>
      </c>
      <c r="E29" s="5">
        <f>SUMIF(Bye!A:A, B29, Bye!B:B)</f>
        <v>8</v>
      </c>
      <c r="F29" s="1">
        <v>868.07</v>
      </c>
      <c r="G29" s="1">
        <v>9.11</v>
      </c>
      <c r="H29" s="1">
        <v>21.19</v>
      </c>
      <c r="I29" s="1">
        <v>163.96</v>
      </c>
      <c r="J29" s="1">
        <v>0.77</v>
      </c>
      <c r="K29" s="1">
        <v>1.5</v>
      </c>
      <c r="L29" s="1">
        <v>0</v>
      </c>
      <c r="M29" s="1">
        <v>1.5</v>
      </c>
      <c r="N29"/>
      <c r="O29"/>
      <c r="P29"/>
      <c r="Q29"/>
    </row>
    <row r="30" spans="1:17" x14ac:dyDescent="0.25">
      <c r="A30" s="1" t="s">
        <v>460</v>
      </c>
      <c r="B30" s="1" t="s">
        <v>12</v>
      </c>
      <c r="C30" s="1" t="s">
        <v>112</v>
      </c>
      <c r="D30" s="7">
        <f>(H30*Scoring!C$16)+(I30*Scoring!E$17)+(J30*Scoring!C$18)+(F30*Scoring!E$13)+(G30*Scoring!C$14)+(K30*Scoring!C$20)+(L30*Scoring!C$19)+(M30*Scoring!C$15)</f>
        <v>188.86799999999999</v>
      </c>
      <c r="E30" s="5">
        <f>SUMIF(Bye!A:A, B30, Bye!B:B)</f>
        <v>7</v>
      </c>
      <c r="F30" s="1">
        <v>679.65</v>
      </c>
      <c r="G30" s="1">
        <v>3.61</v>
      </c>
      <c r="H30" s="1">
        <v>46.04</v>
      </c>
      <c r="I30" s="1">
        <v>415.23</v>
      </c>
      <c r="J30" s="1">
        <v>1.33</v>
      </c>
      <c r="K30" s="1">
        <v>0.8</v>
      </c>
      <c r="L30" s="1">
        <v>1</v>
      </c>
      <c r="M30" s="1">
        <v>0.5</v>
      </c>
      <c r="N30"/>
      <c r="O30"/>
      <c r="P30"/>
      <c r="Q30"/>
    </row>
    <row r="31" spans="1:17" x14ac:dyDescent="0.25">
      <c r="A31" t="s">
        <v>461</v>
      </c>
      <c r="B31" t="s">
        <v>44</v>
      </c>
      <c r="C31" s="1" t="s">
        <v>112</v>
      </c>
      <c r="D31" s="7">
        <f>(H31*Scoring!C$16)+(I31*Scoring!E$17)+(J31*Scoring!C$18)+(F31*Scoring!E$13)+(G31*Scoring!C$14)+(K31*Scoring!C$20)+(L31*Scoring!C$19)+(M31*Scoring!C$15)</f>
        <v>184.26899999999998</v>
      </c>
      <c r="E31" s="5">
        <f>SUMIF(Bye!A:A, B31, Bye!B:B)</f>
        <v>14</v>
      </c>
      <c r="F31" s="1">
        <v>677.67</v>
      </c>
      <c r="G31" s="1">
        <v>4.22</v>
      </c>
      <c r="H31" s="1">
        <v>40.28</v>
      </c>
      <c r="I31" s="1">
        <v>374.72</v>
      </c>
      <c r="J31" s="1">
        <v>2.23</v>
      </c>
      <c r="K31" s="1">
        <v>1.9</v>
      </c>
      <c r="L31" s="1">
        <v>0.25</v>
      </c>
      <c r="M31" s="1">
        <v>0.4</v>
      </c>
      <c r="N31"/>
      <c r="O31"/>
      <c r="P31"/>
      <c r="Q31"/>
    </row>
    <row r="32" spans="1:17" x14ac:dyDescent="0.25">
      <c r="A32" s="1" t="s">
        <v>457</v>
      </c>
      <c r="B32" s="1" t="s">
        <v>42</v>
      </c>
      <c r="C32" s="1" t="s">
        <v>112</v>
      </c>
      <c r="D32" s="7">
        <f>(H32*Scoring!C$16)+(I32*Scoring!E$17)+(J32*Scoring!C$18)+(F32*Scoring!E$13)+(G32*Scoring!C$14)+(K32*Scoring!C$20)+(L32*Scoring!C$19)+(M32*Scoring!C$15)</f>
        <v>178.86300000000003</v>
      </c>
      <c r="E32" s="5">
        <f>SUMIF(Bye!A:A, B32, Bye!B:B)</f>
        <v>8</v>
      </c>
      <c r="F32" s="1">
        <v>900.68</v>
      </c>
      <c r="G32" s="1">
        <v>5.94</v>
      </c>
      <c r="H32" s="1">
        <v>23.25</v>
      </c>
      <c r="I32" s="1">
        <v>208.65</v>
      </c>
      <c r="J32" s="1">
        <v>0.94</v>
      </c>
      <c r="K32" s="1">
        <v>2</v>
      </c>
      <c r="L32" s="1">
        <v>0</v>
      </c>
      <c r="M32" s="1">
        <v>1.8</v>
      </c>
      <c r="N32"/>
      <c r="O32"/>
      <c r="P32"/>
      <c r="Q32"/>
    </row>
    <row r="33" spans="1:17" x14ac:dyDescent="0.25">
      <c r="A33" s="1" t="s">
        <v>219</v>
      </c>
      <c r="B33" s="1" t="s">
        <v>42</v>
      </c>
      <c r="C33" s="1" t="s">
        <v>112</v>
      </c>
      <c r="D33" s="7">
        <f>(H33*Scoring!C$16)+(I33*Scoring!E$17)+(J33*Scoring!C$18)+(F33*Scoring!E$13)+(G33*Scoring!C$14)+(K33*Scoring!C$20)+(L33*Scoring!C$19)+(M33*Scoring!C$15)</f>
        <v>176.93900000000002</v>
      </c>
      <c r="E33" s="5">
        <f>SUMIF(Bye!A:A, B33, Bye!B:B)</f>
        <v>8</v>
      </c>
      <c r="F33" s="1">
        <v>717</v>
      </c>
      <c r="G33" s="1">
        <v>4.2699999999999996</v>
      </c>
      <c r="H33" s="1">
        <v>36.56</v>
      </c>
      <c r="I33" s="1">
        <v>313.58999999999997</v>
      </c>
      <c r="J33" s="1">
        <v>1.9</v>
      </c>
      <c r="K33" s="1">
        <v>1.5</v>
      </c>
      <c r="L33" s="1">
        <v>0</v>
      </c>
      <c r="M33" s="1">
        <v>0.6</v>
      </c>
      <c r="N33"/>
      <c r="O33"/>
      <c r="P33"/>
      <c r="Q33"/>
    </row>
    <row r="34" spans="1:17" x14ac:dyDescent="0.25">
      <c r="A34" s="1" t="s">
        <v>229</v>
      </c>
      <c r="B34" s="1" t="s">
        <v>16</v>
      </c>
      <c r="C34" s="1" t="s">
        <v>112</v>
      </c>
      <c r="D34" s="7">
        <f>(H34*Scoring!C$16)+(I34*Scoring!E$17)+(J34*Scoring!C$18)+(F34*Scoring!E$13)+(G34*Scoring!C$14)+(K34*Scoring!C$20)+(L34*Scoring!C$19)+(M34*Scoring!C$15)</f>
        <v>174.53000000000003</v>
      </c>
      <c r="E34" s="5">
        <f>SUMIF(Bye!A:A, B34, Bye!B:B)</f>
        <v>10</v>
      </c>
      <c r="F34" s="1">
        <v>673.11</v>
      </c>
      <c r="G34" s="1">
        <v>3.39</v>
      </c>
      <c r="H34" s="1">
        <v>36.79</v>
      </c>
      <c r="I34" s="1">
        <v>340.09</v>
      </c>
      <c r="J34" s="1">
        <v>2.78</v>
      </c>
      <c r="K34" s="1">
        <v>1.5</v>
      </c>
      <c r="L34" s="1">
        <v>0</v>
      </c>
      <c r="M34" s="1">
        <v>0.3</v>
      </c>
      <c r="N34"/>
      <c r="O34"/>
      <c r="P34"/>
      <c r="Q34"/>
    </row>
    <row r="35" spans="1:17" x14ac:dyDescent="0.25">
      <c r="A35" s="1" t="s">
        <v>459</v>
      </c>
      <c r="B35" s="1" t="s">
        <v>24</v>
      </c>
      <c r="C35" s="1" t="s">
        <v>112</v>
      </c>
      <c r="D35" s="7">
        <f>(H35*Scoring!C$16)+(I35*Scoring!E$17)+(J35*Scoring!C$18)+(F35*Scoring!E$13)+(G35*Scoring!C$14)+(K35*Scoring!C$20)+(L35*Scoring!C$19)+(M35*Scoring!C$15)</f>
        <v>175.44699999999997</v>
      </c>
      <c r="E35" s="5">
        <f>SUMIF(Bye!A:A, B35, Bye!B:B)</f>
        <v>9</v>
      </c>
      <c r="F35" s="1">
        <v>721.34</v>
      </c>
      <c r="G35" s="1">
        <v>6.48</v>
      </c>
      <c r="H35" s="1">
        <v>28.06</v>
      </c>
      <c r="I35" s="1">
        <v>256.93</v>
      </c>
      <c r="J35" s="1">
        <v>1.68</v>
      </c>
      <c r="K35" s="1">
        <v>1.5</v>
      </c>
      <c r="L35" s="1">
        <v>0</v>
      </c>
      <c r="M35" s="1">
        <v>0.7</v>
      </c>
      <c r="N35"/>
      <c r="O35"/>
      <c r="P35"/>
      <c r="Q35"/>
    </row>
    <row r="36" spans="1:17" x14ac:dyDescent="0.25">
      <c r="A36" s="1" t="s">
        <v>69</v>
      </c>
      <c r="B36" s="1" t="s">
        <v>21</v>
      </c>
      <c r="C36" s="1" t="s">
        <v>112</v>
      </c>
      <c r="D36" s="7">
        <f>(H36*Scoring!C$16)+(I36*Scoring!E$17)+(J36*Scoring!C$18)+(F36*Scoring!E$13)+(G36*Scoring!C$14)+(K36*Scoring!C$20)+(L36*Scoring!C$19)+(M36*Scoring!C$15)</f>
        <v>168.83800000000005</v>
      </c>
      <c r="E36" s="5">
        <f>SUMIF(Bye!A:A, B36, Bye!B:B)</f>
        <v>8</v>
      </c>
      <c r="F36" s="1">
        <v>465.3</v>
      </c>
      <c r="G36" s="1">
        <v>5.32</v>
      </c>
      <c r="H36" s="1">
        <v>43.65</v>
      </c>
      <c r="I36" s="1">
        <v>367.98</v>
      </c>
      <c r="J36" s="1">
        <v>1.84</v>
      </c>
      <c r="K36" s="1">
        <v>1.1000000000000001</v>
      </c>
      <c r="L36" s="1">
        <v>0</v>
      </c>
      <c r="M36" s="1">
        <v>0</v>
      </c>
      <c r="N36"/>
      <c r="O36"/>
      <c r="P36"/>
      <c r="Q36"/>
    </row>
    <row r="37" spans="1:17" x14ac:dyDescent="0.25">
      <c r="A37" s="1" t="s">
        <v>223</v>
      </c>
      <c r="B37" s="1" t="s">
        <v>26</v>
      </c>
      <c r="C37" s="1" t="s">
        <v>112</v>
      </c>
      <c r="D37" s="7">
        <f>(H37*Scoring!C$16)+(I37*Scoring!E$17)+(J37*Scoring!C$18)+(F37*Scoring!E$13)+(G37*Scoring!C$14)+(K37*Scoring!C$20)+(L37*Scoring!C$19)+(M37*Scoring!C$15)</f>
        <v>171.47499999999999</v>
      </c>
      <c r="E37" s="5">
        <f>SUMIF(Bye!A:A, B37, Bye!B:B)</f>
        <v>11</v>
      </c>
      <c r="F37" s="1">
        <v>830.26</v>
      </c>
      <c r="G37" s="1">
        <v>6.53</v>
      </c>
      <c r="H37" s="1">
        <v>24.09</v>
      </c>
      <c r="I37" s="1">
        <v>168.39</v>
      </c>
      <c r="J37" s="1">
        <v>1.24</v>
      </c>
      <c r="K37" s="1">
        <v>1.8</v>
      </c>
      <c r="L37" s="1">
        <v>0</v>
      </c>
      <c r="M37" s="1">
        <v>0.9</v>
      </c>
      <c r="N37"/>
      <c r="O37"/>
      <c r="P37"/>
      <c r="Q37"/>
    </row>
    <row r="38" spans="1:17" x14ac:dyDescent="0.25">
      <c r="A38" s="1" t="s">
        <v>332</v>
      </c>
      <c r="B38" s="1" t="s">
        <v>53</v>
      </c>
      <c r="C38" s="1" t="s">
        <v>112</v>
      </c>
      <c r="D38" s="7">
        <f>(H38*Scoring!C$16)+(I38*Scoring!E$17)+(J38*Scoring!C$18)+(F38*Scoring!E$13)+(G38*Scoring!C$14)+(K38*Scoring!C$20)+(L38*Scoring!C$19)+(M38*Scoring!C$15)</f>
        <v>155.51400000000001</v>
      </c>
      <c r="E38" s="5">
        <f>SUMIF(Bye!A:A, B38, Bye!B:B)</f>
        <v>12</v>
      </c>
      <c r="F38" s="1">
        <v>578.53</v>
      </c>
      <c r="G38" s="1">
        <v>7.65</v>
      </c>
      <c r="H38" s="1">
        <v>28.89</v>
      </c>
      <c r="I38" s="1">
        <v>206.31</v>
      </c>
      <c r="J38" s="1">
        <v>0.49</v>
      </c>
      <c r="K38" s="1">
        <v>0.7</v>
      </c>
      <c r="L38" s="1">
        <v>0</v>
      </c>
      <c r="M38" s="1">
        <v>0</v>
      </c>
      <c r="N38"/>
      <c r="O38"/>
      <c r="P38"/>
      <c r="Q38"/>
    </row>
    <row r="39" spans="1:17" x14ac:dyDescent="0.25">
      <c r="A39" s="1" t="s">
        <v>340</v>
      </c>
      <c r="B39" s="1" t="s">
        <v>45</v>
      </c>
      <c r="C39" s="1" t="s">
        <v>112</v>
      </c>
      <c r="D39" s="7">
        <f>(H39*Scoring!C$16)+(I39*Scoring!E$17)+(J39*Scoring!C$18)+(F39*Scoring!E$13)+(G39*Scoring!C$14)+(K39*Scoring!C$20)+(L39*Scoring!C$19)+(M39*Scoring!C$15)</f>
        <v>147.58000000000001</v>
      </c>
      <c r="E39" s="5">
        <f>SUMIF(Bye!A:A, B39, Bye!B:B)</f>
        <v>12</v>
      </c>
      <c r="F39" s="1">
        <v>572.37</v>
      </c>
      <c r="G39" s="1">
        <v>4.88</v>
      </c>
      <c r="H39" s="1">
        <v>29.97</v>
      </c>
      <c r="I39" s="1">
        <v>254.93</v>
      </c>
      <c r="J39" s="1">
        <v>1.05</v>
      </c>
      <c r="K39" s="1">
        <v>0.7</v>
      </c>
      <c r="L39" s="1">
        <v>0</v>
      </c>
      <c r="M39" s="1">
        <v>0</v>
      </c>
      <c r="N39"/>
      <c r="O39"/>
      <c r="P39"/>
      <c r="Q39"/>
    </row>
    <row r="40" spans="1:17" x14ac:dyDescent="0.25">
      <c r="A40" s="1" t="s">
        <v>336</v>
      </c>
      <c r="B40" s="1" t="s">
        <v>38</v>
      </c>
      <c r="C40" s="1" t="s">
        <v>112</v>
      </c>
      <c r="D40" s="7">
        <f>(H40*Scoring!C$16)+(I40*Scoring!E$17)+(J40*Scoring!C$18)+(F40*Scoring!E$13)+(G40*Scoring!C$14)+(K40*Scoring!C$20)+(L40*Scoring!C$19)+(M40*Scoring!C$15)</f>
        <v>147.846</v>
      </c>
      <c r="E40" s="5">
        <f>SUMIF(Bye!A:A, B40, Bye!B:B)</f>
        <v>10</v>
      </c>
      <c r="F40" s="1">
        <v>603.74</v>
      </c>
      <c r="G40" s="1">
        <v>4.72</v>
      </c>
      <c r="H40" s="1">
        <v>31.28</v>
      </c>
      <c r="I40" s="1">
        <v>236.12</v>
      </c>
      <c r="J40" s="1">
        <v>0.81</v>
      </c>
      <c r="K40" s="1">
        <v>0.9</v>
      </c>
      <c r="L40" s="1">
        <v>0</v>
      </c>
      <c r="M40" s="1">
        <v>0.1</v>
      </c>
      <c r="N40"/>
      <c r="O40"/>
      <c r="P40"/>
      <c r="Q40"/>
    </row>
    <row r="41" spans="1:17" x14ac:dyDescent="0.25">
      <c r="A41" s="1" t="s">
        <v>335</v>
      </c>
      <c r="B41" s="1" t="s">
        <v>42</v>
      </c>
      <c r="C41" s="1" t="s">
        <v>112</v>
      </c>
      <c r="D41" s="7">
        <f>(H41*Scoring!C$16)+(I41*Scoring!E$17)+(J41*Scoring!C$18)+(F41*Scoring!E$13)+(G41*Scoring!C$14)+(K41*Scoring!C$20)+(L41*Scoring!C$19)+(M41*Scoring!C$15)</f>
        <v>145.31800000000001</v>
      </c>
      <c r="E41" s="5">
        <f>SUMIF(Bye!A:A, B41, Bye!B:B)</f>
        <v>8</v>
      </c>
      <c r="F41" s="1">
        <v>743.91</v>
      </c>
      <c r="G41" s="1">
        <v>5.9</v>
      </c>
      <c r="H41" s="1">
        <v>17.59</v>
      </c>
      <c r="I41" s="1">
        <v>118.17</v>
      </c>
      <c r="J41" s="1">
        <v>0.82</v>
      </c>
      <c r="K41" s="1">
        <v>1.2</v>
      </c>
      <c r="L41" s="1">
        <v>0</v>
      </c>
      <c r="M41" s="1">
        <v>0.8</v>
      </c>
      <c r="N41"/>
      <c r="O41"/>
      <c r="P41"/>
      <c r="Q41"/>
    </row>
    <row r="42" spans="1:17" x14ac:dyDescent="0.25">
      <c r="A42" t="s">
        <v>462</v>
      </c>
      <c r="B42" t="s">
        <v>17</v>
      </c>
      <c r="C42" s="1" t="s">
        <v>112</v>
      </c>
      <c r="D42" s="7">
        <f>(H42*Scoring!C$16)+(I42*Scoring!E$17)+(J42*Scoring!C$18)+(F42*Scoring!E$13)+(G42*Scoring!C$14)+(K42*Scoring!C$20)+(L42*Scoring!C$19)+(M42*Scoring!C$15)</f>
        <v>138.21100000000001</v>
      </c>
      <c r="E42" s="5">
        <f>SUMIF(Bye!A:A, B42, Bye!B:B)</f>
        <v>6</v>
      </c>
      <c r="F42" s="1">
        <v>496.11</v>
      </c>
      <c r="G42" s="1">
        <v>3.64</v>
      </c>
      <c r="H42" s="1">
        <v>32.450000000000003</v>
      </c>
      <c r="I42" s="1">
        <v>257.5</v>
      </c>
      <c r="J42" s="1">
        <v>1.46</v>
      </c>
      <c r="K42" s="1">
        <v>0.2</v>
      </c>
      <c r="L42" s="1">
        <v>0</v>
      </c>
      <c r="M42" s="1">
        <v>0</v>
      </c>
      <c r="N42"/>
      <c r="O42"/>
      <c r="P42"/>
      <c r="Q42"/>
    </row>
    <row r="43" spans="1:17" x14ac:dyDescent="0.25">
      <c r="A43" s="1" t="s">
        <v>342</v>
      </c>
      <c r="B43" s="1" t="s">
        <v>49</v>
      </c>
      <c r="C43" s="1" t="s">
        <v>112</v>
      </c>
      <c r="D43" s="7">
        <f>(H43*Scoring!C$16)+(I43*Scoring!E$17)+(J43*Scoring!C$18)+(F43*Scoring!E$13)+(G43*Scoring!C$14)+(K43*Scoring!C$20)+(L43*Scoring!C$19)+(M43*Scoring!C$15)</f>
        <v>135.96100000000001</v>
      </c>
      <c r="E43" s="5">
        <f>SUMIF(Bye!A:A, B43, Bye!B:B)</f>
        <v>14</v>
      </c>
      <c r="F43" s="1">
        <v>494.85</v>
      </c>
      <c r="G43" s="1">
        <v>3.7</v>
      </c>
      <c r="H43" s="1">
        <v>31.9</v>
      </c>
      <c r="I43" s="1">
        <v>254.36</v>
      </c>
      <c r="J43" s="1">
        <v>1.29</v>
      </c>
      <c r="K43" s="1">
        <v>0.8</v>
      </c>
      <c r="L43" s="1">
        <v>0</v>
      </c>
      <c r="M43" s="1">
        <v>0</v>
      </c>
      <c r="N43"/>
      <c r="O43"/>
      <c r="P43"/>
      <c r="Q43"/>
    </row>
    <row r="44" spans="1:17" x14ac:dyDescent="0.25">
      <c r="A44" s="1" t="s">
        <v>218</v>
      </c>
      <c r="B44" s="1" t="s">
        <v>40</v>
      </c>
      <c r="C44" s="1" t="s">
        <v>112</v>
      </c>
      <c r="D44" s="7">
        <f>(H44*Scoring!C$16)+(I44*Scoring!E$17)+(J44*Scoring!C$18)+(F44*Scoring!E$13)+(G44*Scoring!C$14)+(K44*Scoring!C$20)+(L44*Scoring!C$19)+(M44*Scoring!C$15)</f>
        <v>135.08900000000003</v>
      </c>
      <c r="E44" s="5">
        <f>SUMIF(Bye!A:A, B44, Bye!B:B)</f>
        <v>10</v>
      </c>
      <c r="F44" s="1">
        <v>596.07000000000005</v>
      </c>
      <c r="G44" s="1">
        <v>5.58</v>
      </c>
      <c r="H44" s="1">
        <v>19.62</v>
      </c>
      <c r="I44" s="1">
        <v>187.62</v>
      </c>
      <c r="J44" s="1">
        <v>0.72</v>
      </c>
      <c r="K44" s="1">
        <v>0.7</v>
      </c>
      <c r="L44" s="1">
        <v>0</v>
      </c>
      <c r="M44" s="1">
        <v>0</v>
      </c>
      <c r="N44"/>
      <c r="O44"/>
      <c r="P44"/>
      <c r="Q44"/>
    </row>
    <row r="45" spans="1:17" x14ac:dyDescent="0.25">
      <c r="A45" s="1" t="s">
        <v>337</v>
      </c>
      <c r="B45" s="1" t="s">
        <v>14</v>
      </c>
      <c r="C45" s="1" t="s">
        <v>112</v>
      </c>
      <c r="D45" s="7">
        <f>(H45*Scoring!C$16)+(I45*Scoring!E$17)+(J45*Scoring!C$18)+(F45*Scoring!E$13)+(G45*Scoring!C$14)+(K45*Scoring!C$20)+(L45*Scoring!C$19)+(M45*Scoring!C$15)</f>
        <v>128.32599999999999</v>
      </c>
      <c r="E45" s="5">
        <f>SUMIF(Bye!A:A, B45, Bye!B:B)</f>
        <v>10</v>
      </c>
      <c r="F45" s="1">
        <v>439.3</v>
      </c>
      <c r="G45" s="1">
        <v>4.7699999999999996</v>
      </c>
      <c r="H45" s="1">
        <v>31.6</v>
      </c>
      <c r="I45" s="1">
        <v>211.36</v>
      </c>
      <c r="J45" s="1">
        <v>0.64</v>
      </c>
      <c r="K45" s="1">
        <v>0.8</v>
      </c>
      <c r="L45" s="1">
        <v>0</v>
      </c>
      <c r="M45" s="1">
        <v>0</v>
      </c>
      <c r="N45"/>
      <c r="O45"/>
      <c r="P45"/>
      <c r="Q45"/>
    </row>
    <row r="46" spans="1:17" x14ac:dyDescent="0.25">
      <c r="A46" s="1" t="s">
        <v>72</v>
      </c>
      <c r="B46" s="1" t="s">
        <v>37</v>
      </c>
      <c r="C46" s="1" t="s">
        <v>112</v>
      </c>
      <c r="D46" s="7">
        <f>(H46*Scoring!C$16)+(I46*Scoring!E$17)+(J46*Scoring!C$18)+(F46*Scoring!E$13)+(G46*Scoring!C$14)+(K46*Scoring!C$20)+(L46*Scoring!C$19)+(M46*Scoring!C$15)</f>
        <v>126.31400000000001</v>
      </c>
      <c r="E46" s="5">
        <f>SUMIF(Bye!A:A, B46, Bye!B:B)</f>
        <v>8</v>
      </c>
      <c r="F46" s="1">
        <v>437.91</v>
      </c>
      <c r="G46" s="1">
        <v>3.61</v>
      </c>
      <c r="H46" s="1">
        <v>33.08</v>
      </c>
      <c r="I46" s="1">
        <v>234.03</v>
      </c>
      <c r="J46" s="1">
        <v>0.93</v>
      </c>
      <c r="K46" s="1">
        <v>1.2</v>
      </c>
      <c r="L46" s="1">
        <v>0</v>
      </c>
      <c r="M46" s="1">
        <v>0</v>
      </c>
      <c r="N46"/>
      <c r="O46"/>
      <c r="P46"/>
      <c r="Q46"/>
    </row>
    <row r="47" spans="1:17" x14ac:dyDescent="0.25">
      <c r="A47" s="1" t="s">
        <v>385</v>
      </c>
      <c r="B47" s="1" t="s">
        <v>12</v>
      </c>
      <c r="C47" s="1" t="s">
        <v>112</v>
      </c>
      <c r="D47" s="7">
        <f>(H47*Scoring!C$16)+(I47*Scoring!E$17)+(J47*Scoring!C$18)+(F47*Scoring!E$13)+(G47*Scoring!C$14)+(K47*Scoring!C$20)+(L47*Scoring!C$19)+(M47*Scoring!C$15)</f>
        <v>125.72800000000001</v>
      </c>
      <c r="E47" s="5">
        <f>SUMIF(Bye!A:A, B47, Bye!B:B)</f>
        <v>7</v>
      </c>
      <c r="F47" s="1">
        <v>563.28</v>
      </c>
      <c r="G47" s="1">
        <v>5.54</v>
      </c>
      <c r="H47" s="1">
        <v>18.84</v>
      </c>
      <c r="I47" s="1">
        <v>133.6</v>
      </c>
      <c r="J47" s="1">
        <v>0.76</v>
      </c>
      <c r="K47" s="1">
        <v>0.6</v>
      </c>
      <c r="L47" s="1">
        <v>0</v>
      </c>
      <c r="M47" s="1">
        <v>0</v>
      </c>
      <c r="N47"/>
      <c r="O47"/>
      <c r="P47"/>
      <c r="Q47"/>
    </row>
    <row r="48" spans="1:17" x14ac:dyDescent="0.25">
      <c r="A48" s="1" t="s">
        <v>238</v>
      </c>
      <c r="B48" s="1" t="s">
        <v>40</v>
      </c>
      <c r="C48" s="1" t="s">
        <v>112</v>
      </c>
      <c r="D48" s="7">
        <f>(H48*Scoring!C$16)+(I48*Scoring!E$17)+(J48*Scoring!C$18)+(F48*Scoring!E$13)+(G48*Scoring!C$14)+(K48*Scoring!C$20)+(L48*Scoring!C$19)+(M48*Scoring!C$15)</f>
        <v>121.41900000000001</v>
      </c>
      <c r="E48" s="5">
        <f>SUMIF(Bye!A:A, B48, Bye!B:B)</f>
        <v>10</v>
      </c>
      <c r="F48" s="1">
        <v>525.57000000000005</v>
      </c>
      <c r="G48" s="1">
        <v>4.38</v>
      </c>
      <c r="H48" s="1">
        <v>21.44</v>
      </c>
      <c r="I48" s="1">
        <v>169.42</v>
      </c>
      <c r="J48" s="1">
        <v>0.8</v>
      </c>
      <c r="K48" s="1">
        <v>0.6</v>
      </c>
      <c r="L48" s="1">
        <v>0</v>
      </c>
      <c r="M48" s="1">
        <v>0</v>
      </c>
      <c r="N48"/>
      <c r="O48"/>
      <c r="P48"/>
      <c r="Q48"/>
    </row>
    <row r="49" spans="1:17" x14ac:dyDescent="0.25">
      <c r="A49" s="1" t="s">
        <v>341</v>
      </c>
      <c r="B49" s="1" t="s">
        <v>23</v>
      </c>
      <c r="C49" s="1" t="s">
        <v>112</v>
      </c>
      <c r="D49" s="7">
        <f>(H49*Scoring!C$16)+(I49*Scoring!E$17)+(J49*Scoring!C$18)+(F49*Scoring!E$13)+(G49*Scoring!C$14)+(K49*Scoring!C$20)+(L49*Scoring!C$19)+(M49*Scoring!C$15)</f>
        <v>116.208</v>
      </c>
      <c r="E49" s="5">
        <f>SUMIF(Bye!A:A, B49, Bye!B:B)</f>
        <v>7</v>
      </c>
      <c r="F49" s="1">
        <v>609.29</v>
      </c>
      <c r="G49" s="1">
        <v>3.03</v>
      </c>
      <c r="H49" s="1">
        <v>17.29</v>
      </c>
      <c r="I49" s="1">
        <v>152.88999999999999</v>
      </c>
      <c r="J49" s="1">
        <v>0.82</v>
      </c>
      <c r="K49" s="1">
        <v>1</v>
      </c>
      <c r="L49" s="1">
        <v>0</v>
      </c>
      <c r="M49" s="1">
        <v>0.2</v>
      </c>
      <c r="N49"/>
      <c r="O49"/>
      <c r="P49"/>
      <c r="Q49"/>
    </row>
    <row r="50" spans="1:17" x14ac:dyDescent="0.25">
      <c r="A50" s="1" t="s">
        <v>78</v>
      </c>
      <c r="B50" s="1" t="s">
        <v>26</v>
      </c>
      <c r="C50" s="1" t="s">
        <v>112</v>
      </c>
      <c r="D50" s="7">
        <f>(H50*Scoring!C$16)+(I50*Scoring!E$17)+(J50*Scoring!C$18)+(F50*Scoring!E$13)+(G50*Scoring!C$14)+(K50*Scoring!C$20)+(L50*Scoring!C$19)+(M50*Scoring!C$15)</f>
        <v>114.66200000000001</v>
      </c>
      <c r="E50" s="5">
        <f>SUMIF(Bye!A:A, B50, Bye!B:B)</f>
        <v>11</v>
      </c>
      <c r="F50" s="1">
        <v>439.66</v>
      </c>
      <c r="G50" s="1">
        <v>4.09</v>
      </c>
      <c r="H50" s="1">
        <v>22.23</v>
      </c>
      <c r="I50" s="1">
        <v>168.66</v>
      </c>
      <c r="J50" s="1">
        <v>1.26</v>
      </c>
      <c r="K50" s="1">
        <v>0.5</v>
      </c>
      <c r="L50" s="1">
        <v>0</v>
      </c>
      <c r="M50" s="1">
        <v>0</v>
      </c>
      <c r="N50"/>
      <c r="O50"/>
      <c r="P50"/>
      <c r="Q50"/>
    </row>
    <row r="51" spans="1:17" x14ac:dyDescent="0.25">
      <c r="A51" s="1" t="s">
        <v>239</v>
      </c>
      <c r="B51" s="1" t="s">
        <v>53</v>
      </c>
      <c r="C51" s="1" t="s">
        <v>112</v>
      </c>
      <c r="D51" s="7">
        <f>(H51*Scoring!C$16)+(I51*Scoring!E$17)+(J51*Scoring!C$18)+(F51*Scoring!E$13)+(G51*Scoring!C$14)+(K51*Scoring!C$20)+(L51*Scoring!C$19)+(M51*Scoring!C$15)</f>
        <v>114.26899999999999</v>
      </c>
      <c r="E51" s="5">
        <f>SUMIF(Bye!A:A, B51, Bye!B:B)</f>
        <v>12</v>
      </c>
      <c r="F51" s="1">
        <v>403.93</v>
      </c>
      <c r="G51" s="1">
        <v>2.62</v>
      </c>
      <c r="H51" s="1">
        <v>25.22</v>
      </c>
      <c r="I51" s="1">
        <v>245.76</v>
      </c>
      <c r="J51" s="1">
        <v>1.51</v>
      </c>
      <c r="K51" s="1">
        <v>0.7</v>
      </c>
      <c r="L51" s="1">
        <v>0</v>
      </c>
      <c r="M51" s="1">
        <v>0</v>
      </c>
      <c r="N51"/>
      <c r="O51"/>
      <c r="P51"/>
      <c r="Q51"/>
    </row>
    <row r="52" spans="1:17" x14ac:dyDescent="0.25">
      <c r="A52" s="1" t="s">
        <v>228</v>
      </c>
      <c r="B52" s="1" t="s">
        <v>23</v>
      </c>
      <c r="C52" s="1" t="s">
        <v>112</v>
      </c>
      <c r="D52" s="7">
        <f>(H52*Scoring!C$16)+(I52*Scoring!E$17)+(J52*Scoring!C$18)+(F52*Scoring!E$13)+(G52*Scoring!C$14)+(K52*Scoring!C$20)+(L52*Scoring!C$19)+(M52*Scoring!C$15)</f>
        <v>109.47199999999999</v>
      </c>
      <c r="E52" s="5">
        <f>SUMIF(Bye!A:A, B52, Bye!B:B)</f>
        <v>7</v>
      </c>
      <c r="F52" s="1">
        <v>600.08000000000004</v>
      </c>
      <c r="G52" s="1">
        <v>3.48</v>
      </c>
      <c r="H52" s="1">
        <v>13.44</v>
      </c>
      <c r="I52" s="1">
        <v>137.44</v>
      </c>
      <c r="J52" s="1">
        <v>0.35</v>
      </c>
      <c r="K52" s="1">
        <v>0.7</v>
      </c>
      <c r="L52" s="1">
        <v>0</v>
      </c>
      <c r="M52" s="1">
        <v>0</v>
      </c>
      <c r="N52"/>
      <c r="O52"/>
      <c r="P52"/>
      <c r="Q52"/>
    </row>
    <row r="53" spans="1:17" x14ac:dyDescent="0.25">
      <c r="A53" s="1" t="s">
        <v>77</v>
      </c>
      <c r="B53" s="1" t="s">
        <v>31</v>
      </c>
      <c r="C53" s="1" t="s">
        <v>112</v>
      </c>
      <c r="D53" s="7">
        <f>(H53*Scoring!C$16)+(I53*Scoring!E$17)+(J53*Scoring!C$18)+(F53*Scoring!E$13)+(G53*Scoring!C$14)+(K53*Scoring!C$20)+(L53*Scoring!C$19)+(M53*Scoring!C$15)</f>
        <v>107.60600000000001</v>
      </c>
      <c r="E53" s="5">
        <f>SUMIF(Bye!A:A, B53, Bye!B:B)</f>
        <v>9</v>
      </c>
      <c r="F53" s="1">
        <v>353.26</v>
      </c>
      <c r="G53" s="1">
        <v>2.89</v>
      </c>
      <c r="H53" s="1">
        <v>27.72</v>
      </c>
      <c r="I53" s="1">
        <v>211.8</v>
      </c>
      <c r="J53" s="1">
        <v>1.1399999999999999</v>
      </c>
      <c r="K53" s="1">
        <v>0.8</v>
      </c>
      <c r="L53" s="1">
        <v>0</v>
      </c>
      <c r="M53" s="1">
        <v>0</v>
      </c>
      <c r="N53"/>
      <c r="O53"/>
      <c r="P53"/>
      <c r="Q53"/>
    </row>
    <row r="54" spans="1:17" x14ac:dyDescent="0.25">
      <c r="A54" t="s">
        <v>380</v>
      </c>
      <c r="B54" t="s">
        <v>50</v>
      </c>
      <c r="C54" s="1" t="s">
        <v>112</v>
      </c>
      <c r="D54" s="7">
        <f>(H54*Scoring!C$16)+(I54*Scoring!E$17)+(J54*Scoring!C$18)+(F54*Scoring!E$13)+(G54*Scoring!C$14)+(K54*Scoring!C$20)+(L54*Scoring!C$19)+(M54*Scoring!C$15)</f>
        <v>101.90900000000001</v>
      </c>
      <c r="E54" s="5">
        <f>SUMIF(Bye!A:A, B54, Bye!B:B)</f>
        <v>8</v>
      </c>
      <c r="F54" s="1">
        <v>441.39</v>
      </c>
      <c r="G54" s="1">
        <v>3.53</v>
      </c>
      <c r="H54" s="1">
        <v>17.62</v>
      </c>
      <c r="I54" s="1">
        <v>161.30000000000001</v>
      </c>
      <c r="J54" s="1">
        <v>0.69</v>
      </c>
      <c r="K54" s="1">
        <v>1.3</v>
      </c>
      <c r="L54" s="1">
        <v>0</v>
      </c>
      <c r="M54" s="1">
        <v>0</v>
      </c>
      <c r="N54"/>
      <c r="O54"/>
      <c r="P54"/>
      <c r="Q54"/>
    </row>
    <row r="55" spans="1:17" x14ac:dyDescent="0.25">
      <c r="A55" s="1" t="s">
        <v>463</v>
      </c>
      <c r="B55" s="1" t="s">
        <v>28</v>
      </c>
      <c r="C55" s="1" t="s">
        <v>112</v>
      </c>
      <c r="D55" s="7">
        <f>(H55*Scoring!C$16)+(I55*Scoring!E$17)+(J55*Scoring!C$18)+(F55*Scoring!E$13)+(G55*Scoring!C$14)+(K55*Scoring!C$20)+(L55*Scoring!C$19)+(M55*Scoring!C$15)</f>
        <v>99.314000000000007</v>
      </c>
      <c r="E55" s="5">
        <f>SUMIF(Bye!A:A, B55, Bye!B:B)</f>
        <v>5</v>
      </c>
      <c r="F55" s="1">
        <v>476.01</v>
      </c>
      <c r="G55" s="1">
        <v>2.83</v>
      </c>
      <c r="H55" s="1">
        <v>17.78</v>
      </c>
      <c r="I55" s="1">
        <v>143.33000000000001</v>
      </c>
      <c r="J55" s="1">
        <v>0.67</v>
      </c>
      <c r="K55" s="1">
        <v>1.4</v>
      </c>
      <c r="L55" s="1">
        <v>0</v>
      </c>
      <c r="M55" s="1">
        <v>0</v>
      </c>
      <c r="N55"/>
      <c r="O55"/>
      <c r="P55"/>
      <c r="Q55"/>
    </row>
    <row r="56" spans="1:17" x14ac:dyDescent="0.25">
      <c r="A56" s="1" t="s">
        <v>465</v>
      </c>
      <c r="B56" s="1" t="s">
        <v>37</v>
      </c>
      <c r="C56" s="1" t="s">
        <v>112</v>
      </c>
      <c r="D56" s="7">
        <f>(H56*Scoring!C$16)+(I56*Scoring!E$17)+(J56*Scoring!C$18)+(F56*Scoring!E$13)+(G56*Scoring!C$14)+(K56*Scoring!C$20)+(L56*Scoring!C$19)+(M56*Scoring!C$15)</f>
        <v>99.12700000000001</v>
      </c>
      <c r="E56" s="5">
        <f>SUMIF(Bye!A:A, B56, Bye!B:B)</f>
        <v>8</v>
      </c>
      <c r="F56" s="1">
        <v>357.4</v>
      </c>
      <c r="G56" s="1">
        <v>2.0499999999999998</v>
      </c>
      <c r="H56" s="1">
        <v>24.3</v>
      </c>
      <c r="I56" s="1">
        <v>242.07</v>
      </c>
      <c r="J56" s="1">
        <v>0.63</v>
      </c>
      <c r="K56" s="1">
        <v>1.2</v>
      </c>
      <c r="L56" s="1">
        <v>0</v>
      </c>
      <c r="M56" s="1">
        <v>0</v>
      </c>
      <c r="N56"/>
      <c r="O56"/>
      <c r="P56"/>
      <c r="Q56"/>
    </row>
    <row r="57" spans="1:17" x14ac:dyDescent="0.25">
      <c r="A57" s="1" t="s">
        <v>466</v>
      </c>
      <c r="B57" s="1" t="s">
        <v>45</v>
      </c>
      <c r="C57" s="1" t="s">
        <v>112</v>
      </c>
      <c r="D57" s="7">
        <f>(H57*Scoring!C$16)+(I57*Scoring!E$17)+(J57*Scoring!C$18)+(F57*Scoring!E$13)+(G57*Scoring!C$14)+(K57*Scoring!C$20)+(L57*Scoring!C$19)+(M57*Scoring!C$15)</f>
        <v>98.543000000000021</v>
      </c>
      <c r="E57" s="5">
        <f>SUMIF(Bye!A:A, B57, Bye!B:B)</f>
        <v>12</v>
      </c>
      <c r="F57" s="1">
        <v>332.73</v>
      </c>
      <c r="G57" s="1">
        <v>1.82</v>
      </c>
      <c r="H57" s="1">
        <v>22.82</v>
      </c>
      <c r="I57" s="1">
        <v>241.1</v>
      </c>
      <c r="J57" s="1">
        <v>1.42</v>
      </c>
      <c r="K57" s="1">
        <v>1.1000000000000001</v>
      </c>
      <c r="L57" s="1">
        <v>0</v>
      </c>
      <c r="M57" s="1">
        <v>0</v>
      </c>
      <c r="N57"/>
      <c r="O57"/>
      <c r="P57"/>
      <c r="Q57"/>
    </row>
    <row r="58" spans="1:17" x14ac:dyDescent="0.25">
      <c r="A58" s="1" t="s">
        <v>382</v>
      </c>
      <c r="B58" s="1" t="s">
        <v>48</v>
      </c>
      <c r="C58" s="1" t="s">
        <v>112</v>
      </c>
      <c r="D58" s="7">
        <f>(H58*Scoring!C$16)+(I58*Scoring!E$17)+(J58*Scoring!C$18)+(F58*Scoring!E$13)+(G58*Scoring!C$14)+(K58*Scoring!C$20)+(L58*Scoring!C$19)+(M58*Scoring!C$15)</f>
        <v>98.207000000000008</v>
      </c>
      <c r="E58" s="5">
        <f>SUMIF(Bye!A:A, B58, Bye!B:B)</f>
        <v>9</v>
      </c>
      <c r="F58" s="1">
        <v>516.49</v>
      </c>
      <c r="G58" s="1">
        <v>2.82</v>
      </c>
      <c r="H58" s="1">
        <v>16.690000000000001</v>
      </c>
      <c r="I58" s="1">
        <v>119.28</v>
      </c>
      <c r="J58" s="1">
        <v>0.32</v>
      </c>
      <c r="K58" s="1">
        <v>0.9</v>
      </c>
      <c r="L58" s="1">
        <v>0</v>
      </c>
      <c r="M58" s="1">
        <v>0</v>
      </c>
      <c r="N58"/>
      <c r="O58"/>
      <c r="P58"/>
      <c r="Q58"/>
    </row>
    <row r="59" spans="1:17" x14ac:dyDescent="0.25">
      <c r="A59" s="1" t="s">
        <v>391</v>
      </c>
      <c r="B59" s="1" t="s">
        <v>17</v>
      </c>
      <c r="C59" s="1" t="s">
        <v>112</v>
      </c>
      <c r="D59" s="7">
        <f>(H59*Scoring!C$16)+(I59*Scoring!E$17)+(J59*Scoring!C$18)+(F59*Scoring!E$13)+(G59*Scoring!C$14)+(K59*Scoring!C$20)+(L59*Scoring!C$19)+(M59*Scoring!C$15)</f>
        <v>97.284999999999997</v>
      </c>
      <c r="E59" s="5">
        <f>SUMIF(Bye!A:A, B59, Bye!B:B)</f>
        <v>6</v>
      </c>
      <c r="F59" s="1">
        <v>398.03</v>
      </c>
      <c r="G59" s="1">
        <v>3.59</v>
      </c>
      <c r="H59" s="1">
        <v>16.600000000000001</v>
      </c>
      <c r="I59" s="1">
        <v>167.02</v>
      </c>
      <c r="J59" s="1">
        <v>0.69</v>
      </c>
      <c r="K59" s="1">
        <v>1.5</v>
      </c>
      <c r="L59" s="1">
        <v>0</v>
      </c>
      <c r="M59" s="1">
        <v>0</v>
      </c>
      <c r="N59"/>
      <c r="O59"/>
      <c r="P59"/>
      <c r="Q59"/>
    </row>
    <row r="60" spans="1:17" x14ac:dyDescent="0.25">
      <c r="A60" s="1" t="s">
        <v>388</v>
      </c>
      <c r="B60" s="1" t="s">
        <v>14</v>
      </c>
      <c r="C60" s="1" t="s">
        <v>112</v>
      </c>
      <c r="D60" s="7">
        <f>(H60*Scoring!C$16)+(I60*Scoring!E$17)+(J60*Scoring!C$18)+(F60*Scoring!E$13)+(G60*Scoring!C$14)+(K60*Scoring!C$20)+(L60*Scoring!C$19)+(M60*Scoring!C$15)</f>
        <v>95.129000000000005</v>
      </c>
      <c r="E60" s="5">
        <f>SUMIF(Bye!A:A, B60, Bye!B:B)</f>
        <v>10</v>
      </c>
      <c r="F60" s="1">
        <v>389.73</v>
      </c>
      <c r="G60" s="1">
        <v>3.14</v>
      </c>
      <c r="H60" s="1">
        <v>17.96</v>
      </c>
      <c r="I60" s="1">
        <v>162.96</v>
      </c>
      <c r="J60" s="1">
        <v>0.81</v>
      </c>
      <c r="K60" s="1">
        <v>1.8</v>
      </c>
      <c r="L60" s="1">
        <v>0</v>
      </c>
      <c r="M60" s="1">
        <v>0</v>
      </c>
      <c r="N60"/>
      <c r="O60"/>
      <c r="P60"/>
      <c r="Q60"/>
    </row>
    <row r="61" spans="1:17" x14ac:dyDescent="0.25">
      <c r="A61" s="1" t="s">
        <v>384</v>
      </c>
      <c r="B61" s="1" t="s">
        <v>45</v>
      </c>
      <c r="C61" s="1" t="s">
        <v>112</v>
      </c>
      <c r="D61" s="7">
        <f>(H61*Scoring!C$16)+(I61*Scoring!E$17)+(J61*Scoring!C$18)+(F61*Scoring!E$13)+(G61*Scoring!C$14)+(K61*Scoring!C$20)+(L61*Scoring!C$19)+(M61*Scoring!C$15)</f>
        <v>94.433999999999997</v>
      </c>
      <c r="E61" s="5">
        <f>SUMIF(Bye!A:A, B61, Bye!B:B)</f>
        <v>12</v>
      </c>
      <c r="F61" s="1">
        <v>403.81</v>
      </c>
      <c r="G61" s="1">
        <v>3.43</v>
      </c>
      <c r="H61" s="1">
        <v>10.55</v>
      </c>
      <c r="I61" s="1">
        <v>113.63</v>
      </c>
      <c r="J61" s="1">
        <v>2.06</v>
      </c>
      <c r="K61" s="1">
        <v>0.8</v>
      </c>
      <c r="L61" s="1">
        <v>0</v>
      </c>
      <c r="M61" s="1">
        <v>0</v>
      </c>
      <c r="N61"/>
      <c r="O61"/>
      <c r="P61"/>
      <c r="Q61"/>
    </row>
    <row r="62" spans="1:17" x14ac:dyDescent="0.25">
      <c r="A62" s="1" t="s">
        <v>395</v>
      </c>
      <c r="B62" s="1" t="s">
        <v>31</v>
      </c>
      <c r="C62" s="1" t="s">
        <v>112</v>
      </c>
      <c r="D62" s="7">
        <f>(H62*Scoring!C$16)+(I62*Scoring!E$17)+(J62*Scoring!C$18)+(F62*Scoring!E$13)+(G62*Scoring!C$14)+(K62*Scoring!C$20)+(L62*Scoring!C$19)+(M62*Scoring!C$15)</f>
        <v>90.141000000000005</v>
      </c>
      <c r="E62" s="5">
        <f>SUMIF(Bye!A:A, B62, Bye!B:B)</f>
        <v>9</v>
      </c>
      <c r="F62" s="1">
        <v>332.32</v>
      </c>
      <c r="G62" s="1">
        <v>1.83</v>
      </c>
      <c r="H62" s="1">
        <v>23.63</v>
      </c>
      <c r="I62" s="1">
        <v>179.39</v>
      </c>
      <c r="J62" s="1">
        <v>0.81</v>
      </c>
      <c r="K62" s="1">
        <v>0.5</v>
      </c>
      <c r="L62" s="1">
        <v>0</v>
      </c>
      <c r="M62" s="1">
        <v>0</v>
      </c>
      <c r="N62"/>
      <c r="O62"/>
      <c r="P62"/>
      <c r="Q62"/>
    </row>
    <row r="63" spans="1:17" x14ac:dyDescent="0.25">
      <c r="A63" s="1" t="s">
        <v>65</v>
      </c>
      <c r="B63" s="1" t="s">
        <v>43</v>
      </c>
      <c r="C63" s="1" t="s">
        <v>112</v>
      </c>
      <c r="D63" s="7">
        <f>(H63*Scoring!C$16)+(I63*Scoring!E$17)+(J63*Scoring!C$18)+(F63*Scoring!E$13)+(G63*Scoring!C$14)+(K63*Scoring!C$20)+(L63*Scoring!C$19)+(M63*Scoring!C$15)</f>
        <v>88.433000000000007</v>
      </c>
      <c r="E63" s="5">
        <f>SUMIF(Bye!A:A, B63, Bye!B:B)</f>
        <v>5</v>
      </c>
      <c r="F63" s="1">
        <v>439.75</v>
      </c>
      <c r="G63" s="1">
        <v>3.76</v>
      </c>
      <c r="H63" s="1">
        <v>7.98</v>
      </c>
      <c r="I63" s="1">
        <v>87.78</v>
      </c>
      <c r="J63" s="1">
        <v>0.94</v>
      </c>
      <c r="K63" s="1">
        <v>0.5</v>
      </c>
      <c r="L63" s="1">
        <v>0</v>
      </c>
      <c r="M63" s="1">
        <v>0</v>
      </c>
      <c r="N63"/>
      <c r="O63"/>
      <c r="P63"/>
      <c r="Q63"/>
    </row>
    <row r="64" spans="1:17" x14ac:dyDescent="0.25">
      <c r="A64" s="1" t="s">
        <v>381</v>
      </c>
      <c r="B64" s="1" t="s">
        <v>24</v>
      </c>
      <c r="C64" s="1" t="s">
        <v>112</v>
      </c>
      <c r="D64" s="7">
        <f>(H64*Scoring!C$16)+(I64*Scoring!E$17)+(J64*Scoring!C$18)+(F64*Scoring!E$13)+(G64*Scoring!C$14)+(K64*Scoring!C$20)+(L64*Scoring!C$19)+(M64*Scoring!C$15)</f>
        <v>85.845000000000013</v>
      </c>
      <c r="E64" s="5">
        <f>SUMIF(Bye!A:A, B64, Bye!B:B)</f>
        <v>9</v>
      </c>
      <c r="F64" s="1">
        <v>258.16000000000003</v>
      </c>
      <c r="G64" s="1">
        <v>1.39</v>
      </c>
      <c r="H64" s="1">
        <v>19.809999999999999</v>
      </c>
      <c r="I64" s="1">
        <v>249.59</v>
      </c>
      <c r="J64" s="1">
        <v>1.17</v>
      </c>
      <c r="K64" s="1">
        <v>0.1</v>
      </c>
      <c r="L64" s="1">
        <v>0</v>
      </c>
      <c r="M64" s="1">
        <v>0</v>
      </c>
      <c r="N64"/>
      <c r="O64"/>
      <c r="P64"/>
      <c r="Q64"/>
    </row>
    <row r="65" spans="1:17" x14ac:dyDescent="0.25">
      <c r="A65" t="s">
        <v>237</v>
      </c>
      <c r="B65" t="s">
        <v>51</v>
      </c>
      <c r="C65" s="1" t="s">
        <v>112</v>
      </c>
      <c r="D65" s="7">
        <f>(H65*Scoring!C$16)+(I65*Scoring!E$17)+(J65*Scoring!C$18)+(F65*Scoring!E$13)+(G65*Scoring!C$14)+(K65*Scoring!C$20)+(L65*Scoring!C$19)+(M65*Scoring!C$15)</f>
        <v>85.231999999999999</v>
      </c>
      <c r="E65" s="5">
        <f>SUMIF(Bye!A:A, B65, Bye!B:B)</f>
        <v>14</v>
      </c>
      <c r="F65" s="1">
        <v>210.27</v>
      </c>
      <c r="G65" s="1">
        <v>1.37</v>
      </c>
      <c r="H65" s="1">
        <v>24.56</v>
      </c>
      <c r="I65" s="1">
        <v>239.65</v>
      </c>
      <c r="J65" s="1">
        <v>1.36</v>
      </c>
      <c r="K65" s="1">
        <v>0.7</v>
      </c>
      <c r="L65" s="1">
        <v>0</v>
      </c>
      <c r="M65" s="1">
        <v>0</v>
      </c>
      <c r="N65"/>
      <c r="O65"/>
      <c r="P65"/>
      <c r="Q65"/>
    </row>
    <row r="66" spans="1:17" x14ac:dyDescent="0.25">
      <c r="A66" t="s">
        <v>68</v>
      </c>
      <c r="B66" t="s">
        <v>46</v>
      </c>
      <c r="C66" s="1" t="s">
        <v>112</v>
      </c>
      <c r="D66" s="7">
        <f>(H66*Scoring!C$16)+(I66*Scoring!E$17)+(J66*Scoring!C$18)+(F66*Scoring!E$13)+(G66*Scoring!C$14)+(K66*Scoring!C$20)+(L66*Scoring!C$19)+(M66*Scoring!C$15)</f>
        <v>84.623000000000005</v>
      </c>
      <c r="E66" s="5">
        <f>SUMIF(Bye!A:A, B66, Bye!B:B)</f>
        <v>11</v>
      </c>
      <c r="F66" s="1">
        <v>318.92</v>
      </c>
      <c r="G66" s="1">
        <v>2.35</v>
      </c>
      <c r="H66" s="1">
        <v>18.190000000000001</v>
      </c>
      <c r="I66" s="1">
        <v>157.41</v>
      </c>
      <c r="J66" s="1">
        <v>0.9</v>
      </c>
      <c r="K66" s="1">
        <v>0.7</v>
      </c>
      <c r="L66" s="1">
        <v>0</v>
      </c>
      <c r="M66" s="1">
        <v>0</v>
      </c>
      <c r="N66"/>
      <c r="O66"/>
      <c r="P66"/>
      <c r="Q66"/>
    </row>
    <row r="67" spans="1:17" x14ac:dyDescent="0.25">
      <c r="A67" s="1" t="s">
        <v>383</v>
      </c>
      <c r="B67" s="1" t="s">
        <v>29</v>
      </c>
      <c r="C67" s="1" t="s">
        <v>112</v>
      </c>
      <c r="D67" s="7">
        <f>(H67*Scoring!C$16)+(I67*Scoring!E$17)+(J67*Scoring!C$18)+(F67*Scoring!E$13)+(G67*Scoring!C$14)+(K67*Scoring!C$20)+(L67*Scoring!C$19)+(M67*Scoring!C$15)</f>
        <v>81.695000000000022</v>
      </c>
      <c r="E67" s="5">
        <f>SUMIF(Bye!A:A, B67, Bye!B:B)</f>
        <v>9</v>
      </c>
      <c r="F67" s="1">
        <v>234.5</v>
      </c>
      <c r="G67" s="1">
        <v>1.1399999999999999</v>
      </c>
      <c r="H67" s="1">
        <v>15.7</v>
      </c>
      <c r="I67" s="1">
        <v>215.25</v>
      </c>
      <c r="J67" s="1">
        <v>2.38</v>
      </c>
      <c r="K67" s="1">
        <v>0.1</v>
      </c>
      <c r="L67" s="1">
        <v>0</v>
      </c>
      <c r="M67" s="1">
        <v>0</v>
      </c>
      <c r="N67"/>
      <c r="O67"/>
      <c r="P67"/>
      <c r="Q67"/>
    </row>
    <row r="68" spans="1:17" x14ac:dyDescent="0.25">
      <c r="A68" s="1" t="s">
        <v>464</v>
      </c>
      <c r="B68" s="1" t="s">
        <v>16</v>
      </c>
      <c r="C68" s="1" t="s">
        <v>112</v>
      </c>
      <c r="D68" s="7">
        <f>(H68*Scoring!C$16)+(I68*Scoring!E$17)+(J68*Scoring!C$18)+(F68*Scoring!E$13)+(G68*Scoring!C$14)+(K68*Scoring!C$20)+(L68*Scoring!C$19)+(M68*Scoring!C$15)</f>
        <v>76.581000000000003</v>
      </c>
      <c r="E68" s="5">
        <f>SUMIF(Bye!A:A, B68, Bye!B:B)</f>
        <v>10</v>
      </c>
      <c r="F68" s="1">
        <v>377.13</v>
      </c>
      <c r="G68" s="1">
        <v>2.54</v>
      </c>
      <c r="H68" s="1">
        <v>12.1</v>
      </c>
      <c r="I68" s="1">
        <v>103.28</v>
      </c>
      <c r="J68" s="1">
        <v>0.4</v>
      </c>
      <c r="K68" s="1">
        <v>1.2</v>
      </c>
      <c r="L68" s="1">
        <v>0</v>
      </c>
      <c r="M68" s="1">
        <v>0</v>
      </c>
      <c r="N68"/>
      <c r="O68"/>
      <c r="P68"/>
      <c r="Q68"/>
    </row>
    <row r="69" spans="1:17" x14ac:dyDescent="0.25">
      <c r="A69" s="1" t="s">
        <v>394</v>
      </c>
      <c r="B69" s="1" t="s">
        <v>53</v>
      </c>
      <c r="C69" s="1" t="s">
        <v>112</v>
      </c>
      <c r="D69" s="7">
        <f>(H69*Scoring!C$16)+(I69*Scoring!E$17)+(J69*Scoring!C$18)+(F69*Scoring!E$13)+(G69*Scoring!C$14)+(K69*Scoring!C$20)+(L69*Scoring!C$19)+(M69*Scoring!C$15)</f>
        <v>67.435000000000002</v>
      </c>
      <c r="E69" s="5">
        <f>SUMIF(Bye!A:A, B69, Bye!B:B)</f>
        <v>12</v>
      </c>
      <c r="F69" s="1">
        <v>330.11</v>
      </c>
      <c r="G69" s="1">
        <v>1.47</v>
      </c>
      <c r="H69" s="1">
        <v>12.17</v>
      </c>
      <c r="I69" s="1">
        <v>98.14</v>
      </c>
      <c r="J69" s="1">
        <v>0.62</v>
      </c>
      <c r="K69" s="1">
        <v>0.1</v>
      </c>
      <c r="L69" s="1">
        <v>0</v>
      </c>
      <c r="M69" s="1">
        <v>0</v>
      </c>
      <c r="N69"/>
      <c r="O69"/>
      <c r="P69"/>
      <c r="Q69"/>
    </row>
    <row r="70" spans="1:17" x14ac:dyDescent="0.25">
      <c r="A70" s="1" t="s">
        <v>467</v>
      </c>
      <c r="B70" s="1" t="s">
        <v>49</v>
      </c>
      <c r="C70" s="1" t="s">
        <v>112</v>
      </c>
      <c r="D70" s="7">
        <f>(H70*Scoring!C$16)+(I70*Scoring!E$17)+(J70*Scoring!C$18)+(F70*Scoring!E$13)+(G70*Scoring!C$14)+(K70*Scoring!C$20)+(L70*Scoring!C$19)+(M70*Scoring!C$15)</f>
        <v>66.564000000000007</v>
      </c>
      <c r="E70" s="5">
        <f>SUMIF(Bye!A:A, B70, Bye!B:B)</f>
        <v>14</v>
      </c>
      <c r="F70" s="1">
        <v>293.14</v>
      </c>
      <c r="G70" s="1">
        <v>1.77</v>
      </c>
      <c r="H70" s="1">
        <v>13.92</v>
      </c>
      <c r="I70" s="1">
        <v>108.1</v>
      </c>
      <c r="J70" s="1">
        <v>0.4</v>
      </c>
      <c r="K70" s="1">
        <v>0.5</v>
      </c>
      <c r="L70" s="1">
        <v>0</v>
      </c>
      <c r="M70" s="1">
        <v>0</v>
      </c>
      <c r="N70"/>
      <c r="O70"/>
      <c r="P70"/>
      <c r="Q70"/>
    </row>
    <row r="71" spans="1:17" x14ac:dyDescent="0.25">
      <c r="A71" s="1" t="s">
        <v>220</v>
      </c>
      <c r="B71" s="1" t="s">
        <v>17</v>
      </c>
      <c r="C71" s="1" t="s">
        <v>112</v>
      </c>
      <c r="D71" s="7">
        <f>(H71*Scoring!C$16)+(I71*Scoring!E$17)+(J71*Scoring!C$18)+(F71*Scoring!E$13)+(G71*Scoring!C$14)+(K71*Scoring!C$20)+(L71*Scoring!C$19)+(M71*Scoring!C$15)</f>
        <v>66.176000000000016</v>
      </c>
      <c r="E71" s="5">
        <f>SUMIF(Bye!A:A, B71, Bye!B:B)</f>
        <v>6</v>
      </c>
      <c r="F71" s="1">
        <v>202.99</v>
      </c>
      <c r="G71" s="1">
        <v>1.33</v>
      </c>
      <c r="H71" s="1">
        <v>16.52</v>
      </c>
      <c r="I71" s="1">
        <v>163.16999999999999</v>
      </c>
      <c r="J71" s="1">
        <v>0.86</v>
      </c>
      <c r="K71" s="1">
        <v>0.1</v>
      </c>
      <c r="L71" s="1">
        <v>0</v>
      </c>
      <c r="M71" s="1">
        <v>0</v>
      </c>
      <c r="N71"/>
      <c r="O71"/>
      <c r="P71"/>
      <c r="Q71"/>
    </row>
    <row r="72" spans="1:17" x14ac:dyDescent="0.25">
      <c r="A72" s="1" t="s">
        <v>390</v>
      </c>
      <c r="B72" s="1" t="s">
        <v>21</v>
      </c>
      <c r="C72" s="1" t="s">
        <v>112</v>
      </c>
      <c r="D72" s="7">
        <f>(H72*Scoring!C$16)+(I72*Scoring!E$17)+(J72*Scoring!C$18)+(F72*Scoring!E$13)+(G72*Scoring!C$14)+(K72*Scoring!C$20)+(L72*Scoring!C$19)+(M72*Scoring!C$15)</f>
        <v>65.896000000000001</v>
      </c>
      <c r="E72" s="5">
        <f>SUMIF(Bye!A:A, B72, Bye!B:B)</f>
        <v>8</v>
      </c>
      <c r="F72" s="1">
        <v>361.54</v>
      </c>
      <c r="G72" s="1">
        <v>1.49</v>
      </c>
      <c r="H72" s="1">
        <v>10.78</v>
      </c>
      <c r="I72" s="1">
        <v>91.42</v>
      </c>
      <c r="J72" s="1">
        <v>0.18</v>
      </c>
      <c r="K72" s="1">
        <v>0.2</v>
      </c>
      <c r="L72" s="1">
        <v>0</v>
      </c>
      <c r="M72" s="1">
        <v>0</v>
      </c>
      <c r="N72"/>
      <c r="O72"/>
      <c r="P72"/>
      <c r="Q72"/>
    </row>
    <row r="73" spans="1:17" x14ac:dyDescent="0.25">
      <c r="A73" s="1" t="s">
        <v>469</v>
      </c>
      <c r="B73" s="1" t="s">
        <v>35</v>
      </c>
      <c r="C73" s="1" t="s">
        <v>112</v>
      </c>
      <c r="D73" s="7">
        <f>(H73*Scoring!C$16)+(I73*Scoring!E$17)+(J73*Scoring!C$18)+(F73*Scoring!E$13)+(G73*Scoring!C$14)+(K73*Scoring!C$20)+(L73*Scoring!C$19)+(M73*Scoring!C$15)</f>
        <v>63.702000000000005</v>
      </c>
      <c r="E73" s="5">
        <f>SUMIF(Bye!A:A, B73, Bye!B:B)</f>
        <v>8</v>
      </c>
      <c r="F73" s="1">
        <v>240.43</v>
      </c>
      <c r="G73" s="1">
        <v>1.79</v>
      </c>
      <c r="H73" s="1">
        <v>13.58</v>
      </c>
      <c r="I73" s="1">
        <v>112.39</v>
      </c>
      <c r="J73" s="1">
        <v>0.7</v>
      </c>
      <c r="K73" s="1">
        <v>0.1</v>
      </c>
      <c r="L73" s="1">
        <v>0</v>
      </c>
      <c r="M73" s="1">
        <v>0</v>
      </c>
      <c r="N73"/>
      <c r="O73"/>
      <c r="P73"/>
      <c r="Q73"/>
    </row>
    <row r="74" spans="1:17" x14ac:dyDescent="0.25">
      <c r="A74" s="1" t="s">
        <v>73</v>
      </c>
      <c r="B74" s="1" t="s">
        <v>56</v>
      </c>
      <c r="C74" s="1" t="s">
        <v>112</v>
      </c>
      <c r="D74" s="7">
        <f>(H74*Scoring!C$16)+(I74*Scoring!E$17)+(J74*Scoring!C$18)+(F74*Scoring!E$13)+(G74*Scoring!C$14)+(K74*Scoring!C$20)+(L74*Scoring!C$19)+(M74*Scoring!C$15)</f>
        <v>63.102000000000004</v>
      </c>
      <c r="E74" s="5">
        <f>SUMIF(Bye!A:A, B74, Bye!B:B)</f>
        <v>12</v>
      </c>
      <c r="F74" s="1">
        <v>317.61</v>
      </c>
      <c r="G74" s="1">
        <v>1.53</v>
      </c>
      <c r="H74" s="1">
        <v>11.58</v>
      </c>
      <c r="I74" s="1">
        <v>86.01</v>
      </c>
      <c r="J74" s="1">
        <v>0.43</v>
      </c>
      <c r="K74" s="1">
        <v>0.6</v>
      </c>
      <c r="L74" s="1">
        <v>0</v>
      </c>
      <c r="M74" s="1">
        <v>0</v>
      </c>
      <c r="N74"/>
      <c r="O74"/>
      <c r="P74"/>
      <c r="Q74"/>
    </row>
    <row r="75" spans="1:17" x14ac:dyDescent="0.25">
      <c r="A75" s="1" t="s">
        <v>386</v>
      </c>
      <c r="B75" s="1" t="s">
        <v>44</v>
      </c>
      <c r="C75" s="1" t="s">
        <v>112</v>
      </c>
      <c r="D75" s="7">
        <f>(H75*Scoring!C$16)+(I75*Scoring!E$17)+(J75*Scoring!C$18)+(F75*Scoring!E$13)+(G75*Scoring!C$14)+(K75*Scoring!C$20)+(L75*Scoring!C$19)+(M75*Scoring!C$15)</f>
        <v>60.426000000000002</v>
      </c>
      <c r="E75" s="5">
        <f>SUMIF(Bye!A:A, B75, Bye!B:B)</f>
        <v>14</v>
      </c>
      <c r="F75" s="1">
        <v>242.84</v>
      </c>
      <c r="G75" s="1">
        <v>0.95</v>
      </c>
      <c r="H75" s="1">
        <v>13.39</v>
      </c>
      <c r="I75" s="1">
        <v>116.72</v>
      </c>
      <c r="J75" s="1">
        <v>0.93</v>
      </c>
      <c r="K75" s="1">
        <v>0.2</v>
      </c>
      <c r="L75" s="1">
        <v>0</v>
      </c>
      <c r="M75" s="1">
        <v>0</v>
      </c>
      <c r="N75"/>
      <c r="O75"/>
      <c r="P75"/>
      <c r="Q75"/>
    </row>
    <row r="76" spans="1:17" x14ac:dyDescent="0.25">
      <c r="A76" s="1" t="s">
        <v>231</v>
      </c>
      <c r="B76" s="1" t="s">
        <v>35</v>
      </c>
      <c r="C76" s="1" t="s">
        <v>112</v>
      </c>
      <c r="D76" s="7">
        <f>(H76*Scoring!C$16)+(I76*Scoring!E$17)+(J76*Scoring!C$18)+(F76*Scoring!E$13)+(G76*Scoring!C$14)+(K76*Scoring!C$20)+(L76*Scoring!C$19)+(M76*Scoring!C$15)</f>
        <v>59.542999999999999</v>
      </c>
      <c r="E76" s="5">
        <f>SUMIF(Bye!A:A, B76, Bye!B:B)</f>
        <v>8</v>
      </c>
      <c r="F76" s="1">
        <v>267.79000000000002</v>
      </c>
      <c r="G76" s="1">
        <v>2.0499999999999998</v>
      </c>
      <c r="H76" s="1">
        <v>10.25</v>
      </c>
      <c r="I76" s="1">
        <v>81.14</v>
      </c>
      <c r="J76" s="1">
        <v>0.35</v>
      </c>
      <c r="K76" s="1">
        <v>0</v>
      </c>
      <c r="L76" s="1">
        <v>0</v>
      </c>
      <c r="M76" s="1">
        <v>0</v>
      </c>
      <c r="N76"/>
      <c r="O76"/>
      <c r="P76"/>
      <c r="Q76"/>
    </row>
    <row r="77" spans="1:17" x14ac:dyDescent="0.25">
      <c r="A77" s="1" t="s">
        <v>396</v>
      </c>
      <c r="B77" s="1" t="s">
        <v>29</v>
      </c>
      <c r="C77" s="1" t="s">
        <v>112</v>
      </c>
      <c r="D77" s="7">
        <f>(H77*Scoring!C$16)+(I77*Scoring!E$17)+(J77*Scoring!C$18)+(F77*Scoring!E$13)+(G77*Scoring!C$14)+(K77*Scoring!C$20)+(L77*Scoring!C$19)+(M77*Scoring!C$15)</f>
        <v>57.355000000000004</v>
      </c>
      <c r="E77" s="5">
        <f>SUMIF(Bye!A:A, B77, Bye!B:B)</f>
        <v>9</v>
      </c>
      <c r="F77" s="1">
        <v>207.5</v>
      </c>
      <c r="G77" s="1">
        <v>1</v>
      </c>
      <c r="H77" s="1">
        <v>14.13</v>
      </c>
      <c r="I77" s="1">
        <v>86.95</v>
      </c>
      <c r="J77" s="1">
        <v>1.33</v>
      </c>
      <c r="K77" s="1">
        <v>0.2</v>
      </c>
      <c r="L77" s="1">
        <v>0</v>
      </c>
      <c r="M77" s="1">
        <v>0</v>
      </c>
      <c r="N77"/>
      <c r="O77"/>
      <c r="P77"/>
      <c r="Q77"/>
    </row>
    <row r="78" spans="1:17" x14ac:dyDescent="0.25">
      <c r="A78" s="1" t="s">
        <v>472</v>
      </c>
      <c r="B78" s="1" t="s">
        <v>21</v>
      </c>
      <c r="C78" s="1" t="s">
        <v>112</v>
      </c>
      <c r="D78" s="7">
        <f>(H78*Scoring!C$16)+(I78*Scoring!E$17)+(J78*Scoring!C$18)+(F78*Scoring!E$13)+(G78*Scoring!C$14)+(K78*Scoring!C$20)+(L78*Scoring!C$19)+(M78*Scoring!C$15)</f>
        <v>56.576999999999998</v>
      </c>
      <c r="E78" s="5">
        <f>SUMIF(Bye!A:A, B78, Bye!B:B)</f>
        <v>8</v>
      </c>
      <c r="F78" s="1">
        <v>210.47</v>
      </c>
      <c r="G78" s="1">
        <v>1.69</v>
      </c>
      <c r="H78" s="1">
        <v>11.58</v>
      </c>
      <c r="I78" s="1">
        <v>128.5</v>
      </c>
      <c r="J78" s="1">
        <v>0.16</v>
      </c>
      <c r="K78" s="1">
        <v>0</v>
      </c>
      <c r="L78" s="1">
        <v>0</v>
      </c>
      <c r="M78" s="1">
        <v>0</v>
      </c>
      <c r="N78"/>
      <c r="O78"/>
      <c r="P78"/>
      <c r="Q78"/>
    </row>
    <row r="79" spans="1:17" x14ac:dyDescent="0.25">
      <c r="A79" t="s">
        <v>232</v>
      </c>
      <c r="B79" t="s">
        <v>46</v>
      </c>
      <c r="C79" s="1" t="s">
        <v>112</v>
      </c>
      <c r="D79" s="7">
        <f>(H79*Scoring!C$16)+(I79*Scoring!E$17)+(J79*Scoring!C$18)+(F79*Scoring!E$13)+(G79*Scoring!C$14)+(K79*Scoring!C$20)+(L79*Scoring!C$19)+(M79*Scoring!C$15)</f>
        <v>50.943999999999996</v>
      </c>
      <c r="E79" s="5">
        <f>SUMIF(Bye!A:A, B79, Bye!B:B)</f>
        <v>11</v>
      </c>
      <c r="F79" s="1">
        <v>189.49</v>
      </c>
      <c r="G79" s="1">
        <v>1.27</v>
      </c>
      <c r="H79" s="1">
        <v>11.25</v>
      </c>
      <c r="I79" s="1">
        <v>110.25</v>
      </c>
      <c r="J79" s="1">
        <v>0.45</v>
      </c>
      <c r="K79" s="1">
        <v>0.6</v>
      </c>
      <c r="L79" s="1">
        <v>0</v>
      </c>
      <c r="M79" s="1">
        <v>0</v>
      </c>
      <c r="N79"/>
      <c r="O79"/>
      <c r="P79"/>
      <c r="Q79"/>
    </row>
    <row r="80" spans="1:17" x14ac:dyDescent="0.25">
      <c r="A80" s="1" t="s">
        <v>224</v>
      </c>
      <c r="B80" s="1" t="s">
        <v>29</v>
      </c>
      <c r="C80" s="1" t="s">
        <v>112</v>
      </c>
      <c r="D80" s="7">
        <f>(H80*Scoring!C$16)+(I80*Scoring!E$17)+(J80*Scoring!C$18)+(F80*Scoring!E$13)+(G80*Scoring!C$14)+(K80*Scoring!C$20)+(L80*Scoring!C$19)+(M80*Scoring!C$15)</f>
        <v>50.433999999999997</v>
      </c>
      <c r="E80" s="5">
        <f>SUMIF(Bye!A:A, B80, Bye!B:B)</f>
        <v>9</v>
      </c>
      <c r="F80" s="1">
        <v>174.42</v>
      </c>
      <c r="G80" s="1">
        <v>0.61</v>
      </c>
      <c r="H80" s="1">
        <v>13.81</v>
      </c>
      <c r="I80" s="1">
        <v>112.62</v>
      </c>
      <c r="J80" s="1">
        <v>0.71</v>
      </c>
      <c r="K80" s="1">
        <v>0</v>
      </c>
      <c r="L80" s="1">
        <v>0</v>
      </c>
      <c r="M80" s="1">
        <v>0</v>
      </c>
      <c r="N80"/>
      <c r="O80"/>
      <c r="P80"/>
      <c r="Q80"/>
    </row>
    <row r="81" spans="1:17" x14ac:dyDescent="0.25">
      <c r="A81" s="1" t="s">
        <v>470</v>
      </c>
      <c r="B81" s="1" t="s">
        <v>33</v>
      </c>
      <c r="C81" s="1" t="s">
        <v>112</v>
      </c>
      <c r="D81" s="7">
        <f>(H81*Scoring!C$16)+(I81*Scoring!E$17)+(J81*Scoring!C$18)+(F81*Scoring!E$13)+(G81*Scoring!C$14)+(K81*Scoring!C$20)+(L81*Scoring!C$19)+(M81*Scoring!C$15)</f>
        <v>49.279999999999994</v>
      </c>
      <c r="E81" s="5">
        <f>SUMIF(Bye!A:A, B81, Bye!B:B)</f>
        <v>14</v>
      </c>
      <c r="F81" s="1">
        <v>228.6</v>
      </c>
      <c r="G81" s="1">
        <v>1.98</v>
      </c>
      <c r="H81" s="1">
        <v>7.55</v>
      </c>
      <c r="I81" s="1">
        <v>59.9</v>
      </c>
      <c r="J81" s="1">
        <v>0.35</v>
      </c>
      <c r="K81" s="1">
        <v>1.1000000000000001</v>
      </c>
      <c r="L81" s="1">
        <v>0</v>
      </c>
      <c r="M81" s="1">
        <v>0</v>
      </c>
      <c r="N81"/>
      <c r="O81"/>
      <c r="P81"/>
      <c r="Q81"/>
    </row>
    <row r="82" spans="1:17" x14ac:dyDescent="0.25">
      <c r="A82" s="1" t="s">
        <v>471</v>
      </c>
      <c r="B82" s="1" t="s">
        <v>28</v>
      </c>
      <c r="C82" s="1" t="s">
        <v>112</v>
      </c>
      <c r="D82" s="7">
        <f>(H82*Scoring!C$16)+(I82*Scoring!E$17)+(J82*Scoring!C$18)+(F82*Scoring!E$13)+(G82*Scoring!C$14)+(K82*Scoring!C$20)+(L82*Scoring!C$19)+(M82*Scoring!C$15)</f>
        <v>46.327999999999996</v>
      </c>
      <c r="E82" s="5">
        <f>SUMIF(Bye!A:A, B82, Bye!B:B)</f>
        <v>5</v>
      </c>
      <c r="F82" s="1">
        <v>222.05</v>
      </c>
      <c r="G82" s="1">
        <v>1.33</v>
      </c>
      <c r="H82" s="1">
        <v>8.24</v>
      </c>
      <c r="I82" s="1">
        <v>74.63</v>
      </c>
      <c r="J82" s="1">
        <v>0.09</v>
      </c>
      <c r="K82" s="1">
        <v>0.1</v>
      </c>
      <c r="L82" s="1">
        <v>0</v>
      </c>
      <c r="M82" s="1">
        <v>0</v>
      </c>
      <c r="N82"/>
      <c r="O82"/>
      <c r="P82"/>
      <c r="Q82"/>
    </row>
    <row r="83" spans="1:17" x14ac:dyDescent="0.25">
      <c r="A83" t="s">
        <v>80</v>
      </c>
      <c r="B83" t="s">
        <v>46</v>
      </c>
      <c r="C83" s="1" t="s">
        <v>112</v>
      </c>
      <c r="D83" s="7">
        <f>(H83*Scoring!C$16)+(I83*Scoring!E$17)+(J83*Scoring!C$18)+(F83*Scoring!E$13)+(G83*Scoring!C$14)+(K83*Scoring!C$20)+(L83*Scoring!C$19)+(M83*Scoring!C$15)</f>
        <v>43.348000000000006</v>
      </c>
      <c r="E83" s="5">
        <f>SUMIF(Bye!A:A, B83, Bye!B:B)</f>
        <v>11</v>
      </c>
      <c r="F83" s="1">
        <v>169.52</v>
      </c>
      <c r="G83" s="1">
        <v>0.45</v>
      </c>
      <c r="H83" s="1">
        <v>11.9</v>
      </c>
      <c r="I83" s="1">
        <v>94.36</v>
      </c>
      <c r="J83" s="1">
        <v>0.41</v>
      </c>
      <c r="K83" s="1">
        <v>0.1</v>
      </c>
      <c r="L83" s="1">
        <v>0</v>
      </c>
      <c r="M83" s="1">
        <v>0</v>
      </c>
      <c r="N83"/>
      <c r="O83"/>
      <c r="P83"/>
      <c r="Q83"/>
    </row>
    <row r="84" spans="1:17" x14ac:dyDescent="0.25">
      <c r="A84" s="1" t="s">
        <v>227</v>
      </c>
      <c r="B84" s="1" t="s">
        <v>28</v>
      </c>
      <c r="C84" s="1" t="s">
        <v>112</v>
      </c>
      <c r="D84" s="7">
        <f>(H84*Scoring!C$16)+(I84*Scoring!E$17)+(J84*Scoring!C$18)+(F84*Scoring!E$13)+(G84*Scoring!C$14)+(K84*Scoring!C$20)+(L84*Scoring!C$19)+(M84*Scoring!C$15)</f>
        <v>41.509000000000007</v>
      </c>
      <c r="E84" s="5">
        <f>SUMIF(Bye!A:A, B84, Bye!B:B)</f>
        <v>5</v>
      </c>
      <c r="F84" s="1">
        <v>172.51</v>
      </c>
      <c r="G84" s="1">
        <v>1.32</v>
      </c>
      <c r="H84" s="1">
        <v>9.58</v>
      </c>
      <c r="I84" s="1">
        <v>68.58</v>
      </c>
      <c r="J84" s="1">
        <v>0</v>
      </c>
      <c r="K84" s="1">
        <v>0.1</v>
      </c>
      <c r="L84" s="1">
        <v>0</v>
      </c>
      <c r="M84" s="1">
        <v>0</v>
      </c>
      <c r="N84"/>
      <c r="O84"/>
      <c r="P84"/>
      <c r="Q84"/>
    </row>
    <row r="85" spans="1:17" x14ac:dyDescent="0.25">
      <c r="A85" t="s">
        <v>70</v>
      </c>
      <c r="B85" t="s">
        <v>28</v>
      </c>
      <c r="C85" s="1" t="s">
        <v>112</v>
      </c>
      <c r="D85" s="7">
        <f>(H85*Scoring!C$16)+(I85*Scoring!E$17)+(J85*Scoring!C$18)+(F85*Scoring!E$13)+(G85*Scoring!C$14)+(K85*Scoring!C$20)+(L85*Scoring!C$19)+(M85*Scoring!C$15)</f>
        <v>40.570000000000007</v>
      </c>
      <c r="E85" s="5">
        <f>SUMIF(Bye!A:A, B85, Bye!B:B)</f>
        <v>5</v>
      </c>
      <c r="F85" s="1">
        <v>216.3</v>
      </c>
      <c r="G85" s="1">
        <v>1.1000000000000001</v>
      </c>
      <c r="H85" s="1">
        <v>5.8</v>
      </c>
      <c r="I85" s="1">
        <v>45.4</v>
      </c>
      <c r="J85" s="1">
        <v>0.4</v>
      </c>
      <c r="K85" s="1">
        <v>0.4</v>
      </c>
      <c r="L85" s="1">
        <v>0</v>
      </c>
      <c r="M85" s="1">
        <v>0</v>
      </c>
      <c r="N85"/>
      <c r="O85"/>
      <c r="P85"/>
      <c r="Q85"/>
    </row>
    <row r="86" spans="1:17" x14ac:dyDescent="0.25">
      <c r="A86" s="1" t="s">
        <v>487</v>
      </c>
      <c r="B86" s="1" t="s">
        <v>53</v>
      </c>
      <c r="C86" s="1" t="s">
        <v>112</v>
      </c>
      <c r="D86" s="7">
        <f>(H86*Scoring!C$16)+(I86*Scoring!E$17)+(J86*Scoring!C$18)+(F86*Scoring!E$13)+(G86*Scoring!C$14)+(K86*Scoring!C$20)+(L86*Scoring!C$19)+(M86*Scoring!C$15)</f>
        <v>40.362000000000002</v>
      </c>
      <c r="E86" s="5">
        <f>SUMIF(Bye!A:A, B86, Bye!B:B)</f>
        <v>12</v>
      </c>
      <c r="F86" s="1">
        <v>69.53</v>
      </c>
      <c r="G86" s="1">
        <v>1.1599999999999999</v>
      </c>
      <c r="H86" s="1">
        <v>11.51</v>
      </c>
      <c r="I86" s="1">
        <v>110.79</v>
      </c>
      <c r="J86" s="1">
        <v>0.66</v>
      </c>
      <c r="K86" s="1">
        <v>0.1</v>
      </c>
      <c r="L86" s="1">
        <v>0</v>
      </c>
      <c r="M86" s="1">
        <v>0</v>
      </c>
      <c r="N86"/>
      <c r="O86"/>
      <c r="P86"/>
      <c r="Q86"/>
    </row>
    <row r="87" spans="1:17" x14ac:dyDescent="0.25">
      <c r="A87" t="s">
        <v>474</v>
      </c>
      <c r="B87" t="s">
        <v>14</v>
      </c>
      <c r="C87" s="1" t="s">
        <v>112</v>
      </c>
      <c r="D87" s="7">
        <f>(H87*Scoring!C$16)+(I87*Scoring!E$17)+(J87*Scoring!C$18)+(F87*Scoring!E$13)+(G87*Scoring!C$14)+(K87*Scoring!C$20)+(L87*Scoring!C$19)+(M87*Scoring!C$15)</f>
        <v>39.494</v>
      </c>
      <c r="E87" s="5">
        <f>SUMIF(Bye!A:A, B87, Bye!B:B)</f>
        <v>10</v>
      </c>
      <c r="F87" s="1">
        <v>185.03</v>
      </c>
      <c r="G87" s="1">
        <v>1.77</v>
      </c>
      <c r="H87" s="1">
        <v>6.2</v>
      </c>
      <c r="I87" s="1">
        <v>39.71</v>
      </c>
      <c r="J87" s="1">
        <v>0.05</v>
      </c>
      <c r="K87" s="1">
        <v>0.1</v>
      </c>
      <c r="L87" s="1">
        <v>0</v>
      </c>
      <c r="M87" s="1">
        <v>0</v>
      </c>
      <c r="N87"/>
      <c r="O87"/>
      <c r="P87"/>
      <c r="Q87"/>
    </row>
    <row r="88" spans="1:17" x14ac:dyDescent="0.25">
      <c r="A88" s="1" t="s">
        <v>473</v>
      </c>
      <c r="B88" s="1" t="s">
        <v>50</v>
      </c>
      <c r="C88" s="1" t="s">
        <v>112</v>
      </c>
      <c r="D88" s="7">
        <f>(H88*Scoring!C$16)+(I88*Scoring!E$17)+(J88*Scoring!C$18)+(F88*Scoring!E$13)+(G88*Scoring!C$14)+(K88*Scoring!C$20)+(L88*Scoring!C$19)+(M88*Scoring!C$15)</f>
        <v>37.957000000000001</v>
      </c>
      <c r="E88" s="5">
        <f>SUMIF(Bye!A:A, B88, Bye!B:B)</f>
        <v>8</v>
      </c>
      <c r="F88" s="1">
        <v>206.64</v>
      </c>
      <c r="G88" s="1">
        <v>1.24</v>
      </c>
      <c r="H88" s="1">
        <v>4.57</v>
      </c>
      <c r="I88" s="1">
        <v>40.83</v>
      </c>
      <c r="J88" s="1">
        <v>0.3</v>
      </c>
      <c r="K88" s="1">
        <v>0.6</v>
      </c>
      <c r="L88" s="1">
        <v>0</v>
      </c>
      <c r="M88" s="1">
        <v>0</v>
      </c>
      <c r="N88"/>
      <c r="O88"/>
      <c r="P88"/>
      <c r="Q88"/>
    </row>
    <row r="89" spans="1:17" x14ac:dyDescent="0.25">
      <c r="A89" s="1" t="s">
        <v>479</v>
      </c>
      <c r="B89" s="1" t="s">
        <v>57</v>
      </c>
      <c r="C89" s="1" t="s">
        <v>112</v>
      </c>
      <c r="D89" s="7">
        <f>(H89*Scoring!C$16)+(I89*Scoring!E$17)+(J89*Scoring!C$18)+(F89*Scoring!E$13)+(G89*Scoring!C$14)+(K89*Scoring!C$20)+(L89*Scoring!C$19)+(M89*Scoring!C$15)</f>
        <v>35.552999999999997</v>
      </c>
      <c r="E89" s="5">
        <f>SUMIF(Bye!A:A, B89, Bye!B:B)</f>
        <v>5</v>
      </c>
      <c r="F89" s="1">
        <v>159.66999999999999</v>
      </c>
      <c r="G89" s="1">
        <v>1.83</v>
      </c>
      <c r="H89" s="1">
        <v>5.25</v>
      </c>
      <c r="I89" s="1">
        <v>34.56</v>
      </c>
      <c r="J89" s="1">
        <v>0</v>
      </c>
      <c r="K89" s="1">
        <v>0.1</v>
      </c>
      <c r="L89" s="1">
        <v>0</v>
      </c>
      <c r="M89" s="1">
        <v>0</v>
      </c>
      <c r="N89"/>
      <c r="O89"/>
      <c r="P89"/>
      <c r="Q89"/>
    </row>
    <row r="90" spans="1:17" x14ac:dyDescent="0.25">
      <c r="A90" s="1" t="s">
        <v>468</v>
      </c>
      <c r="B90" s="1" t="s">
        <v>41</v>
      </c>
      <c r="C90" s="1" t="s">
        <v>112</v>
      </c>
      <c r="D90" s="7">
        <f>(H90*Scoring!C$16)+(I90*Scoring!E$17)+(J90*Scoring!C$18)+(F90*Scoring!E$13)+(G90*Scoring!C$14)+(K90*Scoring!C$20)+(L90*Scoring!C$19)+(M90*Scoring!C$15)</f>
        <v>35.294000000000004</v>
      </c>
      <c r="E90" s="5">
        <f>SUMIF(Bye!A:A, B90, Bye!B:B)</f>
        <v>6</v>
      </c>
      <c r="F90" s="1">
        <v>256.92</v>
      </c>
      <c r="G90" s="1">
        <v>0.9</v>
      </c>
      <c r="H90" s="1">
        <v>2.84</v>
      </c>
      <c r="I90" s="1">
        <v>13.62</v>
      </c>
      <c r="J90" s="1">
        <v>0</v>
      </c>
      <c r="K90" s="1">
        <v>0</v>
      </c>
      <c r="L90" s="1">
        <v>0</v>
      </c>
      <c r="M90" s="1">
        <v>0</v>
      </c>
      <c r="N90"/>
      <c r="O90"/>
      <c r="P90"/>
      <c r="Q90"/>
    </row>
    <row r="91" spans="1:17" x14ac:dyDescent="0.25">
      <c r="A91" s="1" t="s">
        <v>81</v>
      </c>
      <c r="B91" s="1" t="s">
        <v>43</v>
      </c>
      <c r="C91" s="1" t="s">
        <v>112</v>
      </c>
      <c r="D91" s="7">
        <f>(H91*Scoring!C$16)+(I91*Scoring!E$17)+(J91*Scoring!C$18)+(F91*Scoring!E$13)+(G91*Scoring!C$14)+(K91*Scoring!C$20)+(L91*Scoring!C$19)+(M91*Scoring!C$15)</f>
        <v>34.427000000000007</v>
      </c>
      <c r="E91" s="5">
        <f>SUMIF(Bye!A:A, B91, Bye!B:B)</f>
        <v>5</v>
      </c>
      <c r="F91" s="1">
        <v>135.30000000000001</v>
      </c>
      <c r="G91" s="1">
        <v>1.3</v>
      </c>
      <c r="H91" s="1">
        <v>8.01</v>
      </c>
      <c r="I91" s="1">
        <v>44.87</v>
      </c>
      <c r="J91" s="1">
        <v>0.15</v>
      </c>
      <c r="K91" s="1">
        <v>0.3</v>
      </c>
      <c r="L91" s="1">
        <v>0</v>
      </c>
      <c r="M91" s="1">
        <v>0</v>
      </c>
      <c r="N91"/>
      <c r="O91"/>
      <c r="P91"/>
      <c r="Q91"/>
    </row>
    <row r="92" spans="1:17" x14ac:dyDescent="0.25">
      <c r="A92" s="1" t="s">
        <v>476</v>
      </c>
      <c r="B92" s="1" t="s">
        <v>57</v>
      </c>
      <c r="C92" s="1" t="s">
        <v>112</v>
      </c>
      <c r="D92" s="7">
        <f>(H92*Scoring!C$16)+(I92*Scoring!E$17)+(J92*Scoring!C$18)+(F92*Scoring!E$13)+(G92*Scoring!C$14)+(K92*Scoring!C$20)+(L92*Scoring!C$19)+(M92*Scoring!C$15)</f>
        <v>33.416000000000004</v>
      </c>
      <c r="E92" s="5">
        <f>SUMIF(Bye!A:A, B92, Bye!B:B)</f>
        <v>5</v>
      </c>
      <c r="F92" s="1">
        <v>171.62</v>
      </c>
      <c r="G92" s="1">
        <v>1.34</v>
      </c>
      <c r="H92" s="1">
        <v>4.25</v>
      </c>
      <c r="I92" s="1">
        <v>37.64</v>
      </c>
      <c r="J92" s="1">
        <v>0.05</v>
      </c>
      <c r="K92" s="1">
        <v>0.1</v>
      </c>
      <c r="L92" s="1">
        <v>0</v>
      </c>
      <c r="M92" s="1">
        <v>0</v>
      </c>
      <c r="N92"/>
      <c r="O92"/>
      <c r="P92"/>
      <c r="Q92"/>
    </row>
    <row r="93" spans="1:17" x14ac:dyDescent="0.25">
      <c r="A93" s="1" t="s">
        <v>397</v>
      </c>
      <c r="B93" s="1" t="s">
        <v>17</v>
      </c>
      <c r="C93" s="1" t="s">
        <v>112</v>
      </c>
      <c r="D93" s="7">
        <f>(H93*Scoring!C$16)+(I93*Scoring!E$17)+(J93*Scoring!C$18)+(F93*Scoring!E$13)+(G93*Scoring!C$14)+(K93*Scoring!C$20)+(L93*Scoring!C$19)+(M93*Scoring!C$15)</f>
        <v>33.131</v>
      </c>
      <c r="E93" s="5">
        <f>SUMIF(Bye!A:A, B93, Bye!B:B)</f>
        <v>6</v>
      </c>
      <c r="F93" s="1">
        <v>199.81</v>
      </c>
      <c r="G93" s="1">
        <v>1.72</v>
      </c>
      <c r="H93" s="1">
        <v>1.75</v>
      </c>
      <c r="I93" s="1">
        <v>8.8000000000000007</v>
      </c>
      <c r="J93" s="1">
        <v>0.05</v>
      </c>
      <c r="K93" s="1">
        <v>0.1</v>
      </c>
      <c r="L93" s="1">
        <v>0</v>
      </c>
      <c r="M93" s="1">
        <v>0</v>
      </c>
      <c r="N93"/>
      <c r="O93"/>
      <c r="P93"/>
      <c r="Q93"/>
    </row>
    <row r="94" spans="1:17" x14ac:dyDescent="0.25">
      <c r="A94" s="1" t="s">
        <v>477</v>
      </c>
      <c r="B94" s="1" t="s">
        <v>38</v>
      </c>
      <c r="C94" s="1" t="s">
        <v>112</v>
      </c>
      <c r="D94" s="7">
        <f>(H94*Scoring!C$16)+(I94*Scoring!E$17)+(J94*Scoring!C$18)+(F94*Scoring!E$13)+(G94*Scoring!C$14)+(K94*Scoring!C$20)+(L94*Scoring!C$19)+(M94*Scoring!C$15)</f>
        <v>32.637</v>
      </c>
      <c r="E94" s="5">
        <f>SUMIF(Bye!A:A, B94, Bye!B:B)</f>
        <v>10</v>
      </c>
      <c r="F94" s="1">
        <v>169.2</v>
      </c>
      <c r="G94" s="1">
        <v>0.89</v>
      </c>
      <c r="H94" s="1">
        <v>4.3499999999999996</v>
      </c>
      <c r="I94" s="1">
        <v>30.47</v>
      </c>
      <c r="J94" s="1">
        <v>0.53</v>
      </c>
      <c r="K94" s="1">
        <v>0.2</v>
      </c>
      <c r="L94" s="1">
        <v>0</v>
      </c>
      <c r="M94" s="1">
        <v>0</v>
      </c>
      <c r="N94"/>
      <c r="O94"/>
      <c r="P94"/>
      <c r="Q94"/>
    </row>
    <row r="95" spans="1:17" x14ac:dyDescent="0.25">
      <c r="A95" s="1" t="s">
        <v>436</v>
      </c>
      <c r="B95" s="1" t="s">
        <v>55</v>
      </c>
      <c r="C95" s="1" t="s">
        <v>112</v>
      </c>
      <c r="D95" s="7">
        <f>(H95*Scoring!C$16)+(I95*Scoring!E$17)+(J95*Scoring!C$18)+(F95*Scoring!E$13)+(G95*Scoring!C$14)+(K95*Scoring!C$20)+(L95*Scoring!C$19)+(M95*Scoring!C$15)</f>
        <v>32.369999999999997</v>
      </c>
      <c r="E95" s="5">
        <f>SUMIF(Bye!A:A, B95, Bye!B:B)</f>
        <v>12</v>
      </c>
      <c r="F95" s="1">
        <v>154.19999999999999</v>
      </c>
      <c r="G95" s="1">
        <v>1</v>
      </c>
      <c r="H95" s="1">
        <v>4.8</v>
      </c>
      <c r="I95" s="1">
        <v>27.5</v>
      </c>
      <c r="J95" s="1">
        <v>0.6</v>
      </c>
      <c r="K95" s="1">
        <v>0.2</v>
      </c>
      <c r="L95" s="1">
        <v>0</v>
      </c>
      <c r="M95" s="1">
        <v>0</v>
      </c>
      <c r="N95"/>
      <c r="O95"/>
      <c r="P95"/>
      <c r="Q95"/>
    </row>
    <row r="96" spans="1:17" x14ac:dyDescent="0.25">
      <c r="A96" s="1" t="s">
        <v>379</v>
      </c>
      <c r="B96" s="1" t="s">
        <v>48</v>
      </c>
      <c r="C96" s="1" t="s">
        <v>112</v>
      </c>
      <c r="D96" s="7">
        <f>(H96*Scoring!C$16)+(I96*Scoring!E$17)+(J96*Scoring!C$18)+(F96*Scoring!E$13)+(G96*Scoring!C$14)+(K96*Scoring!C$20)+(L96*Scoring!C$19)+(M96*Scoring!C$15)</f>
        <v>29.169</v>
      </c>
      <c r="E96" s="5">
        <f>SUMIF(Bye!A:A, B96, Bye!B:B)</f>
        <v>9</v>
      </c>
      <c r="F96" s="1">
        <v>184.79</v>
      </c>
      <c r="G96" s="1">
        <v>1.1000000000000001</v>
      </c>
      <c r="H96" s="1">
        <v>2.75</v>
      </c>
      <c r="I96" s="1">
        <v>17.399999999999999</v>
      </c>
      <c r="J96" s="1">
        <v>0.05</v>
      </c>
      <c r="K96" s="1">
        <v>0.7</v>
      </c>
      <c r="L96" s="1">
        <v>0</v>
      </c>
      <c r="M96" s="1">
        <v>0</v>
      </c>
      <c r="N96"/>
      <c r="O96"/>
      <c r="P96"/>
      <c r="Q96"/>
    </row>
    <row r="97" spans="1:17" x14ac:dyDescent="0.25">
      <c r="A97" s="1" t="s">
        <v>475</v>
      </c>
      <c r="B97" s="1" t="s">
        <v>44</v>
      </c>
      <c r="C97" s="1" t="s">
        <v>112</v>
      </c>
      <c r="D97" s="7">
        <f>(H97*Scoring!C$16)+(I97*Scoring!E$17)+(J97*Scoring!C$18)+(F97*Scoring!E$13)+(G97*Scoring!C$14)+(K97*Scoring!C$20)+(L97*Scoring!C$19)+(M97*Scoring!C$15)</f>
        <v>29</v>
      </c>
      <c r="E97" s="5">
        <f>SUMIF(Bye!A:A, B97, Bye!B:B)</f>
        <v>14</v>
      </c>
      <c r="F97" s="1">
        <v>172</v>
      </c>
      <c r="G97" s="1">
        <v>1</v>
      </c>
      <c r="H97" s="1">
        <v>3</v>
      </c>
      <c r="I97" s="1">
        <v>28</v>
      </c>
      <c r="J97" s="1">
        <v>0</v>
      </c>
      <c r="K97" s="1">
        <v>0</v>
      </c>
      <c r="L97" s="1">
        <v>0</v>
      </c>
      <c r="M97" s="1">
        <v>0</v>
      </c>
      <c r="N97"/>
      <c r="O97"/>
      <c r="P97"/>
      <c r="Q97"/>
    </row>
    <row r="98" spans="1:17" x14ac:dyDescent="0.25">
      <c r="A98" s="1" t="s">
        <v>478</v>
      </c>
      <c r="B98" s="1" t="s">
        <v>56</v>
      </c>
      <c r="C98" s="1" t="s">
        <v>112</v>
      </c>
      <c r="D98" s="7">
        <f>(H98*Scoring!C$16)+(I98*Scoring!E$17)+(J98*Scoring!C$18)+(F98*Scoring!E$13)+(G98*Scoring!C$14)+(K98*Scoring!C$20)+(L98*Scoring!C$19)+(M98*Scoring!C$15)</f>
        <v>27.1</v>
      </c>
      <c r="E98" s="5">
        <f>SUMIF(Bye!A:A, B98, Bye!B:B)</f>
        <v>12</v>
      </c>
      <c r="F98" s="1">
        <v>165</v>
      </c>
      <c r="G98" s="1">
        <v>1</v>
      </c>
      <c r="H98" s="1">
        <v>2</v>
      </c>
      <c r="I98" s="1">
        <v>26</v>
      </c>
      <c r="J98" s="1">
        <v>0</v>
      </c>
      <c r="K98" s="1">
        <v>0</v>
      </c>
      <c r="L98" s="1">
        <v>0</v>
      </c>
      <c r="M98" s="1">
        <v>0</v>
      </c>
      <c r="N98"/>
      <c r="O98"/>
      <c r="P98"/>
      <c r="Q98"/>
    </row>
    <row r="99" spans="1:17" x14ac:dyDescent="0.25">
      <c r="A99" s="1" t="s">
        <v>481</v>
      </c>
      <c r="B99" s="1" t="s">
        <v>45</v>
      </c>
      <c r="C99" s="1" t="s">
        <v>112</v>
      </c>
      <c r="D99" s="7">
        <f>(H99*Scoring!C$16)+(I99*Scoring!E$17)+(J99*Scoring!C$18)+(F99*Scoring!E$13)+(G99*Scoring!C$14)+(K99*Scoring!C$20)+(L99*Scoring!C$19)+(M99*Scoring!C$15)</f>
        <v>26.64</v>
      </c>
      <c r="E99" s="5">
        <f>SUMIF(Bye!A:A, B99, Bye!B:B)</f>
        <v>12</v>
      </c>
      <c r="F99" s="1">
        <v>113.7</v>
      </c>
      <c r="G99" s="1">
        <v>0.7</v>
      </c>
      <c r="H99" s="1">
        <v>5.9</v>
      </c>
      <c r="I99" s="1">
        <v>41.7</v>
      </c>
      <c r="J99" s="1">
        <v>0.2</v>
      </c>
      <c r="K99" s="1">
        <v>0.2</v>
      </c>
      <c r="L99" s="1">
        <v>0</v>
      </c>
      <c r="M99" s="1">
        <v>0</v>
      </c>
      <c r="N99"/>
      <c r="O99"/>
      <c r="P99"/>
      <c r="Q99"/>
    </row>
    <row r="100" spans="1:17" x14ac:dyDescent="0.25">
      <c r="A100" s="1" t="s">
        <v>482</v>
      </c>
      <c r="B100" s="1" t="s">
        <v>31</v>
      </c>
      <c r="C100" s="1" t="s">
        <v>112</v>
      </c>
      <c r="D100" s="7">
        <f>(H100*Scoring!C$16)+(I100*Scoring!E$17)+(J100*Scoring!C$18)+(F100*Scoring!E$13)+(G100*Scoring!C$14)+(K100*Scoring!C$20)+(L100*Scoring!C$19)+(M100*Scoring!C$15)</f>
        <v>24.725000000000001</v>
      </c>
      <c r="E100" s="5">
        <f>SUMIF(Bye!A:A, B100, Bye!B:B)</f>
        <v>9</v>
      </c>
      <c r="F100" s="1">
        <v>113.68</v>
      </c>
      <c r="G100" s="1">
        <v>0.71</v>
      </c>
      <c r="H100" s="1">
        <v>6.4</v>
      </c>
      <c r="I100" s="1">
        <v>26.97</v>
      </c>
      <c r="J100" s="1">
        <v>0</v>
      </c>
      <c r="K100" s="1">
        <v>0</v>
      </c>
      <c r="L100" s="1">
        <v>0</v>
      </c>
      <c r="M100" s="1">
        <v>0</v>
      </c>
      <c r="N100"/>
      <c r="O100"/>
      <c r="P100"/>
      <c r="Q100"/>
    </row>
    <row r="101" spans="1:17" x14ac:dyDescent="0.25">
      <c r="A101" s="1" t="s">
        <v>235</v>
      </c>
      <c r="B101" s="1" t="s">
        <v>12</v>
      </c>
      <c r="C101" s="1" t="s">
        <v>112</v>
      </c>
      <c r="D101" s="7">
        <f>(H101*Scoring!C$16)+(I101*Scoring!E$17)+(J101*Scoring!C$18)+(F101*Scoring!E$13)+(G101*Scoring!C$14)+(K101*Scoring!C$20)+(L101*Scoring!C$19)+(M101*Scoring!C$15)</f>
        <v>23.397000000000002</v>
      </c>
      <c r="E101" s="5">
        <f>SUMIF(Bye!A:A, B101, Bye!B:B)</f>
        <v>7</v>
      </c>
      <c r="F101" s="1">
        <v>107.02</v>
      </c>
      <c r="G101" s="1">
        <v>1.19</v>
      </c>
      <c r="H101" s="1">
        <v>2.85</v>
      </c>
      <c r="I101" s="1">
        <v>23.05</v>
      </c>
      <c r="J101" s="1">
        <v>0.1</v>
      </c>
      <c r="K101" s="1">
        <v>0.2</v>
      </c>
      <c r="L101" s="1">
        <v>0</v>
      </c>
      <c r="M101" s="1">
        <v>0</v>
      </c>
      <c r="N101"/>
      <c r="O101"/>
      <c r="P101"/>
      <c r="Q101"/>
    </row>
    <row r="102" spans="1:17" x14ac:dyDescent="0.25">
      <c r="A102" s="1" t="s">
        <v>480</v>
      </c>
      <c r="B102" s="1" t="s">
        <v>55</v>
      </c>
      <c r="C102" s="1" t="s">
        <v>112</v>
      </c>
      <c r="D102" s="7">
        <f>(H102*Scoring!C$16)+(I102*Scoring!E$17)+(J102*Scoring!C$18)+(F102*Scoring!E$13)+(G102*Scoring!C$14)+(K102*Scoring!C$20)+(L102*Scoring!C$19)+(M102*Scoring!C$15)</f>
        <v>23.026</v>
      </c>
      <c r="E102" s="5">
        <f>SUMIF(Bye!A:A, B102, Bye!B:B)</f>
        <v>12</v>
      </c>
      <c r="F102" s="1">
        <v>150.06</v>
      </c>
      <c r="G102" s="1">
        <v>0.69</v>
      </c>
      <c r="H102" s="1">
        <v>2.21</v>
      </c>
      <c r="I102" s="1">
        <v>16.7</v>
      </c>
      <c r="J102" s="1">
        <v>0</v>
      </c>
      <c r="K102" s="1">
        <v>0</v>
      </c>
      <c r="L102" s="1">
        <v>0</v>
      </c>
      <c r="M102" s="1">
        <v>0</v>
      </c>
      <c r="N102"/>
      <c r="O102"/>
      <c r="P102"/>
      <c r="Q102"/>
    </row>
    <row r="103" spans="1:17" x14ac:dyDescent="0.25">
      <c r="A103" s="1" t="s">
        <v>389</v>
      </c>
      <c r="B103" s="1" t="s">
        <v>51</v>
      </c>
      <c r="C103" s="1" t="s">
        <v>112</v>
      </c>
      <c r="D103" s="7">
        <f>(H103*Scoring!C$16)+(I103*Scoring!E$17)+(J103*Scoring!C$18)+(F103*Scoring!E$13)+(G103*Scoring!C$14)+(K103*Scoring!C$20)+(L103*Scoring!C$19)+(M103*Scoring!C$15)</f>
        <v>22.884</v>
      </c>
      <c r="E103" s="5">
        <f>SUMIF(Bye!A:A, B103, Bye!B:B)</f>
        <v>14</v>
      </c>
      <c r="F103" s="1">
        <v>81.2</v>
      </c>
      <c r="G103" s="1">
        <v>0.7</v>
      </c>
      <c r="H103" s="1">
        <v>2.66</v>
      </c>
      <c r="I103" s="1">
        <v>15.04</v>
      </c>
      <c r="J103" s="1">
        <v>1.1000000000000001</v>
      </c>
      <c r="K103" s="1">
        <v>0.2</v>
      </c>
      <c r="L103" s="1">
        <v>0</v>
      </c>
      <c r="M103" s="1">
        <v>0</v>
      </c>
      <c r="N103"/>
      <c r="O103"/>
      <c r="P103"/>
      <c r="Q103"/>
    </row>
    <row r="104" spans="1:17" x14ac:dyDescent="0.25">
      <c r="A104" s="1" t="s">
        <v>82</v>
      </c>
      <c r="B104" s="1" t="s">
        <v>40</v>
      </c>
      <c r="C104" s="1" t="s">
        <v>112</v>
      </c>
      <c r="D104" s="7">
        <f>(H104*Scoring!C$16)+(I104*Scoring!E$17)+(J104*Scoring!C$18)+(F104*Scoring!E$13)+(G104*Scoring!C$14)+(K104*Scoring!C$20)+(L104*Scoring!C$19)+(M104*Scoring!C$15)</f>
        <v>21.84</v>
      </c>
      <c r="E104" s="5">
        <f>SUMIF(Bye!A:A, B104, Bye!B:B)</f>
        <v>10</v>
      </c>
      <c r="F104" s="1">
        <v>47.5</v>
      </c>
      <c r="G104" s="1">
        <v>0.3</v>
      </c>
      <c r="H104" s="1">
        <v>7.5</v>
      </c>
      <c r="I104" s="1">
        <v>59.9</v>
      </c>
      <c r="J104" s="1">
        <v>0.3</v>
      </c>
      <c r="K104" s="1">
        <v>0</v>
      </c>
      <c r="L104" s="1">
        <v>0</v>
      </c>
      <c r="M104" s="1">
        <v>0</v>
      </c>
      <c r="N104"/>
      <c r="O104"/>
      <c r="P104"/>
      <c r="Q104"/>
    </row>
    <row r="105" spans="1:17" x14ac:dyDescent="0.25">
      <c r="A105" s="1" t="s">
        <v>226</v>
      </c>
      <c r="B105" s="1" t="s">
        <v>44</v>
      </c>
      <c r="C105" s="1" t="s">
        <v>112</v>
      </c>
      <c r="D105" s="7">
        <f>(H105*Scoring!C$16)+(I105*Scoring!E$17)+(J105*Scoring!C$18)+(F105*Scoring!E$13)+(G105*Scoring!C$14)+(K105*Scoring!C$20)+(L105*Scoring!C$19)+(M105*Scoring!C$15)</f>
        <v>20.612000000000002</v>
      </c>
      <c r="E105" s="5">
        <f>SUMIF(Bye!A:A, B105, Bye!B:B)</f>
        <v>14</v>
      </c>
      <c r="F105" s="1">
        <v>129.27000000000001</v>
      </c>
      <c r="G105" s="1">
        <v>0.7</v>
      </c>
      <c r="H105" s="1">
        <v>2.1</v>
      </c>
      <c r="I105" s="1">
        <v>13.85</v>
      </c>
      <c r="J105" s="1">
        <v>0.05</v>
      </c>
      <c r="K105" s="1">
        <v>0.3</v>
      </c>
      <c r="L105" s="1">
        <v>0</v>
      </c>
      <c r="M105" s="1">
        <v>0</v>
      </c>
      <c r="N105"/>
      <c r="O105"/>
      <c r="P105"/>
      <c r="Q105"/>
    </row>
    <row r="106" spans="1:17" x14ac:dyDescent="0.25">
      <c r="A106" s="1" t="s">
        <v>434</v>
      </c>
      <c r="B106" s="1" t="s">
        <v>16</v>
      </c>
      <c r="C106" s="1" t="s">
        <v>112</v>
      </c>
      <c r="D106" s="7">
        <f>(H106*Scoring!C$16)+(I106*Scoring!E$17)+(J106*Scoring!C$18)+(F106*Scoring!E$13)+(G106*Scoring!C$14)+(K106*Scoring!C$20)+(L106*Scoring!C$19)+(M106*Scoring!C$15)</f>
        <v>20.32</v>
      </c>
      <c r="E106" s="5">
        <f>SUMIF(Bye!A:A, B106, Bye!B:B)</f>
        <v>10</v>
      </c>
      <c r="F106" s="1">
        <v>116</v>
      </c>
      <c r="G106" s="1">
        <v>0.6</v>
      </c>
      <c r="H106" s="1">
        <v>5.6</v>
      </c>
      <c r="I106" s="1">
        <v>25.2</v>
      </c>
      <c r="J106" s="1">
        <v>0</v>
      </c>
      <c r="K106" s="1">
        <v>3</v>
      </c>
      <c r="L106" s="1">
        <v>0</v>
      </c>
      <c r="M106" s="1">
        <v>0</v>
      </c>
      <c r="N106"/>
      <c r="O106"/>
      <c r="P106"/>
      <c r="Q106"/>
    </row>
    <row r="107" spans="1:17" x14ac:dyDescent="0.25">
      <c r="A107" s="1" t="s">
        <v>222</v>
      </c>
      <c r="B107" s="1" t="s">
        <v>41</v>
      </c>
      <c r="C107" s="1" t="s">
        <v>112</v>
      </c>
      <c r="D107" s="7">
        <f>(H107*Scoring!C$16)+(I107*Scoring!E$17)+(J107*Scoring!C$18)+(F107*Scoring!E$13)+(G107*Scoring!C$14)+(K107*Scoring!C$20)+(L107*Scoring!C$19)+(M107*Scoring!C$15)</f>
        <v>19.729000000000003</v>
      </c>
      <c r="E107" s="5">
        <f>SUMIF(Bye!A:A, B107, Bye!B:B)</f>
        <v>6</v>
      </c>
      <c r="F107" s="1">
        <v>73.290000000000006</v>
      </c>
      <c r="G107" s="1">
        <v>0.7</v>
      </c>
      <c r="H107" s="1">
        <v>4.1500000000000004</v>
      </c>
      <c r="I107" s="1">
        <v>30.5</v>
      </c>
      <c r="J107" s="1">
        <v>0.2</v>
      </c>
      <c r="K107" s="1">
        <v>0.2</v>
      </c>
      <c r="L107" s="1">
        <v>0</v>
      </c>
      <c r="M107" s="1">
        <v>0</v>
      </c>
      <c r="N107"/>
      <c r="O107"/>
      <c r="P107"/>
      <c r="Q107"/>
    </row>
    <row r="108" spans="1:17" x14ac:dyDescent="0.25">
      <c r="A108" s="1" t="s">
        <v>484</v>
      </c>
      <c r="B108" s="1" t="s">
        <v>19</v>
      </c>
      <c r="C108" s="1" t="s">
        <v>112</v>
      </c>
      <c r="D108" s="7">
        <f>(H108*Scoring!C$16)+(I108*Scoring!E$17)+(J108*Scoring!C$18)+(F108*Scoring!E$13)+(G108*Scoring!C$14)+(K108*Scoring!C$20)+(L108*Scoring!C$19)+(M108*Scoring!C$15)</f>
        <v>18.673999999999999</v>
      </c>
      <c r="E108" s="5">
        <f>SUMIF(Bye!A:A, B108, Bye!B:B)</f>
        <v>8</v>
      </c>
      <c r="F108" s="1">
        <v>109.59</v>
      </c>
      <c r="G108" s="1">
        <v>0.84</v>
      </c>
      <c r="H108" s="1">
        <v>0.5</v>
      </c>
      <c r="I108" s="1">
        <v>6.75</v>
      </c>
      <c r="J108" s="1">
        <v>0.25</v>
      </c>
      <c r="K108" s="1">
        <v>0</v>
      </c>
      <c r="L108" s="1">
        <v>0</v>
      </c>
      <c r="M108" s="1">
        <v>0</v>
      </c>
      <c r="N108"/>
      <c r="O108"/>
      <c r="P108"/>
      <c r="Q108"/>
    </row>
    <row r="109" spans="1:17" x14ac:dyDescent="0.25">
      <c r="A109" s="1" t="s">
        <v>486</v>
      </c>
      <c r="B109" s="1" t="s">
        <v>48</v>
      </c>
      <c r="C109" s="1" t="s">
        <v>112</v>
      </c>
      <c r="D109" s="7">
        <f>(H109*Scoring!C$16)+(I109*Scoring!E$17)+(J109*Scoring!C$18)+(F109*Scoring!E$13)+(G109*Scoring!C$14)+(K109*Scoring!C$20)+(L109*Scoring!C$19)+(M109*Scoring!C$15)</f>
        <v>18.036000000000001</v>
      </c>
      <c r="E109" s="5">
        <f>SUMIF(Bye!A:A, B109, Bye!B:B)</f>
        <v>9</v>
      </c>
      <c r="F109" s="1">
        <v>101.49</v>
      </c>
      <c r="G109" s="1">
        <v>0.76</v>
      </c>
      <c r="H109" s="1">
        <v>1.48</v>
      </c>
      <c r="I109" s="1">
        <v>15.47</v>
      </c>
      <c r="J109" s="1">
        <v>0.05</v>
      </c>
      <c r="K109" s="1">
        <v>0</v>
      </c>
      <c r="L109" s="1">
        <v>0</v>
      </c>
      <c r="M109" s="1">
        <v>0</v>
      </c>
      <c r="N109"/>
      <c r="O109"/>
      <c r="P109"/>
      <c r="Q109"/>
    </row>
    <row r="110" spans="1:17" x14ac:dyDescent="0.25">
      <c r="A110" s="1" t="s">
        <v>483</v>
      </c>
      <c r="B110" s="1" t="s">
        <v>45</v>
      </c>
      <c r="C110" s="1" t="s">
        <v>112</v>
      </c>
      <c r="D110" s="7">
        <f>(H110*Scoring!C$16)+(I110*Scoring!E$17)+(J110*Scoring!C$18)+(F110*Scoring!E$13)+(G110*Scoring!C$14)+(K110*Scoring!C$20)+(L110*Scoring!C$19)+(M110*Scoring!C$15)</f>
        <v>17.503</v>
      </c>
      <c r="E110" s="5">
        <f>SUMIF(Bye!A:A, B110, Bye!B:B)</f>
        <v>12</v>
      </c>
      <c r="F110" s="1">
        <v>109.83</v>
      </c>
      <c r="G110" s="1">
        <v>0.5</v>
      </c>
      <c r="H110" s="1">
        <v>2.2000000000000002</v>
      </c>
      <c r="I110" s="1">
        <v>13.2</v>
      </c>
      <c r="J110" s="1">
        <v>0</v>
      </c>
      <c r="K110" s="1">
        <v>0</v>
      </c>
      <c r="L110" s="1">
        <v>0</v>
      </c>
      <c r="M110" s="1">
        <v>0</v>
      </c>
      <c r="N110"/>
      <c r="O110"/>
      <c r="P110"/>
      <c r="Q110"/>
    </row>
    <row r="111" spans="1:17" x14ac:dyDescent="0.25">
      <c r="A111" s="1" t="s">
        <v>240</v>
      </c>
      <c r="B111" s="1" t="s">
        <v>56</v>
      </c>
      <c r="C111" s="1" t="s">
        <v>112</v>
      </c>
      <c r="D111" s="7">
        <f>(H111*Scoring!C$16)+(I111*Scoring!E$17)+(J111*Scoring!C$18)+(F111*Scoring!E$13)+(G111*Scoring!C$14)+(K111*Scoring!C$20)+(L111*Scoring!C$19)+(M111*Scoring!C$15)</f>
        <v>17.094999999999999</v>
      </c>
      <c r="E111" s="5">
        <f>SUMIF(Bye!A:A, B111, Bye!B:B)</f>
        <v>12</v>
      </c>
      <c r="F111" s="1">
        <v>103.3</v>
      </c>
      <c r="G111" s="1">
        <v>0.45</v>
      </c>
      <c r="H111" s="1">
        <v>2.15</v>
      </c>
      <c r="I111" s="1">
        <v>14.15</v>
      </c>
      <c r="J111" s="1">
        <v>0.1</v>
      </c>
      <c r="K111" s="1">
        <v>0.1</v>
      </c>
      <c r="L111" s="1">
        <v>0</v>
      </c>
      <c r="M111" s="1">
        <v>0</v>
      </c>
      <c r="N111"/>
      <c r="O111"/>
      <c r="P111"/>
      <c r="Q111"/>
    </row>
    <row r="112" spans="1:17" x14ac:dyDescent="0.25">
      <c r="A112" s="1" t="s">
        <v>485</v>
      </c>
      <c r="B112" s="1" t="s">
        <v>12</v>
      </c>
      <c r="C112" s="1" t="s">
        <v>112</v>
      </c>
      <c r="D112" s="7">
        <f>(H112*Scoring!C$16)+(I112*Scoring!E$17)+(J112*Scoring!C$18)+(F112*Scoring!E$13)+(G112*Scoring!C$14)+(K112*Scoring!C$20)+(L112*Scoring!C$19)+(M112*Scoring!C$15)</f>
        <v>15.128</v>
      </c>
      <c r="E112" s="5">
        <f>SUMIF(Bye!A:A, B112, Bye!B:B)</f>
        <v>7</v>
      </c>
      <c r="F112" s="1">
        <v>104.6</v>
      </c>
      <c r="G112" s="1">
        <v>0.15</v>
      </c>
      <c r="H112" s="1">
        <v>1.66</v>
      </c>
      <c r="I112" s="1">
        <v>19.079999999999998</v>
      </c>
      <c r="J112" s="1">
        <v>0.05</v>
      </c>
      <c r="K112" s="1">
        <v>0.1</v>
      </c>
      <c r="L112" s="1">
        <v>0</v>
      </c>
      <c r="M112" s="1">
        <v>0</v>
      </c>
      <c r="N112"/>
      <c r="O112"/>
      <c r="P112"/>
      <c r="Q112"/>
    </row>
    <row r="113" spans="1:17" x14ac:dyDescent="0.25">
      <c r="A113" s="1" t="s">
        <v>435</v>
      </c>
      <c r="B113" s="1" t="s">
        <v>35</v>
      </c>
      <c r="C113" s="1" t="s">
        <v>112</v>
      </c>
      <c r="D113" s="7">
        <f>(H113*Scoring!C$16)+(I113*Scoring!E$17)+(J113*Scoring!C$18)+(F113*Scoring!E$13)+(G113*Scoring!C$14)+(K113*Scoring!C$20)+(L113*Scoring!C$19)+(M113*Scoring!C$15)</f>
        <v>14.65</v>
      </c>
      <c r="E113" s="5">
        <f>SUMIF(Bye!A:A, B113, Bye!B:B)</f>
        <v>8</v>
      </c>
      <c r="F113" s="1">
        <v>85.5</v>
      </c>
      <c r="G113" s="1">
        <v>1</v>
      </c>
      <c r="H113" s="1">
        <v>0</v>
      </c>
      <c r="I113" s="1">
        <v>1</v>
      </c>
      <c r="J113" s="1">
        <v>0</v>
      </c>
      <c r="K113" s="1">
        <v>0</v>
      </c>
      <c r="L113" s="1">
        <v>0</v>
      </c>
      <c r="M113" s="1">
        <v>0</v>
      </c>
      <c r="N113"/>
      <c r="O113"/>
      <c r="P113"/>
      <c r="Q113"/>
    </row>
    <row r="114" spans="1:17" x14ac:dyDescent="0.25">
      <c r="A114" s="1" t="s">
        <v>233</v>
      </c>
      <c r="B114" s="1" t="s">
        <v>49</v>
      </c>
      <c r="C114" s="1" t="s">
        <v>112</v>
      </c>
      <c r="D114" s="7">
        <f>(H114*Scoring!C$16)+(I114*Scoring!E$17)+(J114*Scoring!C$18)+(F114*Scoring!E$13)+(G114*Scoring!C$14)+(K114*Scoring!C$20)+(L114*Scoring!C$19)+(M114*Scoring!C$15)</f>
        <v>13.36</v>
      </c>
      <c r="E114" s="5">
        <f>SUMIF(Bye!A:A, B114, Bye!B:B)</f>
        <v>14</v>
      </c>
      <c r="F114" s="1">
        <v>47</v>
      </c>
      <c r="G114" s="1">
        <v>0.2</v>
      </c>
      <c r="H114" s="1">
        <v>4.2</v>
      </c>
      <c r="I114" s="1">
        <v>28.6</v>
      </c>
      <c r="J114" s="1">
        <v>0.1</v>
      </c>
      <c r="K114" s="1">
        <v>0.2</v>
      </c>
      <c r="L114" s="1">
        <v>0</v>
      </c>
      <c r="M114" s="1">
        <v>0</v>
      </c>
      <c r="N114"/>
      <c r="O114"/>
      <c r="P114"/>
      <c r="Q114"/>
    </row>
    <row r="115" spans="1:17" x14ac:dyDescent="0.25">
      <c r="A115" t="s">
        <v>392</v>
      </c>
      <c r="B115" t="s">
        <v>19</v>
      </c>
      <c r="C115" s="1" t="s">
        <v>112</v>
      </c>
      <c r="D115" s="7">
        <f>(H115*Scoring!C$16)+(I115*Scoring!E$17)+(J115*Scoring!C$18)+(F115*Scoring!E$13)+(G115*Scoring!C$14)+(K115*Scoring!C$20)+(L115*Scoring!C$19)+(M115*Scoring!C$15)</f>
        <v>13.070000000000002</v>
      </c>
      <c r="E115" s="5">
        <f>SUMIF(Bye!A:A, B115, Bye!B:B)</f>
        <v>8</v>
      </c>
      <c r="F115" s="1">
        <v>69.599999999999994</v>
      </c>
      <c r="G115" s="1">
        <v>0.4</v>
      </c>
      <c r="H115" s="1">
        <v>1.9</v>
      </c>
      <c r="I115" s="1">
        <v>14.1</v>
      </c>
      <c r="J115" s="1">
        <v>0.1</v>
      </c>
      <c r="K115" s="1">
        <v>0.2</v>
      </c>
      <c r="L115" s="1">
        <v>0</v>
      </c>
      <c r="M115" s="1">
        <v>0</v>
      </c>
      <c r="N115"/>
      <c r="O115"/>
      <c r="P115"/>
      <c r="Q115"/>
    </row>
    <row r="116" spans="1:17" x14ac:dyDescent="0.25">
      <c r="A116" s="1" t="s">
        <v>489</v>
      </c>
      <c r="B116" s="1" t="s">
        <v>16</v>
      </c>
      <c r="C116" s="1" t="s">
        <v>112</v>
      </c>
      <c r="D116" s="7">
        <f>(H116*Scoring!C$16)+(I116*Scoring!E$17)+(J116*Scoring!C$18)+(F116*Scoring!E$13)+(G116*Scoring!C$14)+(K116*Scoring!C$20)+(L116*Scoring!C$19)+(M116*Scoring!C$15)</f>
        <v>12.190999999999999</v>
      </c>
      <c r="E116" s="5">
        <f>SUMIF(Bye!A:A, B116, Bye!B:B)</f>
        <v>10</v>
      </c>
      <c r="F116" s="1">
        <v>49.94</v>
      </c>
      <c r="G116" s="1">
        <v>0.17</v>
      </c>
      <c r="H116" s="1">
        <v>2.62</v>
      </c>
      <c r="I116" s="1">
        <v>35.57</v>
      </c>
      <c r="J116" s="1">
        <v>0</v>
      </c>
      <c r="K116" s="1">
        <v>0</v>
      </c>
      <c r="L116" s="1">
        <v>0</v>
      </c>
      <c r="M116" s="1">
        <v>0</v>
      </c>
      <c r="N116"/>
      <c r="O116"/>
      <c r="P116"/>
      <c r="Q116"/>
    </row>
    <row r="117" spans="1:17" x14ac:dyDescent="0.25">
      <c r="A117" t="s">
        <v>491</v>
      </c>
      <c r="B117" t="s">
        <v>29</v>
      </c>
      <c r="C117" s="1" t="s">
        <v>112</v>
      </c>
      <c r="D117" s="7">
        <f>(H117*Scoring!C$16)+(I117*Scoring!E$17)+(J117*Scoring!C$18)+(F117*Scoring!E$13)+(G117*Scoring!C$14)+(K117*Scoring!C$20)+(L117*Scoring!C$19)+(M117*Scoring!C$15)</f>
        <v>11.86</v>
      </c>
      <c r="E117" s="5">
        <f>SUMIF(Bye!A:A, B117, Bye!B:B)</f>
        <v>9</v>
      </c>
      <c r="F117" s="1">
        <v>37</v>
      </c>
      <c r="G117" s="1">
        <v>0.2</v>
      </c>
      <c r="H117" s="1">
        <v>4</v>
      </c>
      <c r="I117" s="1">
        <v>25.6</v>
      </c>
      <c r="J117" s="1">
        <v>0.1</v>
      </c>
      <c r="K117" s="1">
        <v>0.2</v>
      </c>
      <c r="N117"/>
      <c r="O117"/>
      <c r="P117"/>
      <c r="Q117"/>
    </row>
    <row r="118" spans="1:17" x14ac:dyDescent="0.25">
      <c r="A118" s="1" t="s">
        <v>488</v>
      </c>
      <c r="B118" s="1" t="s">
        <v>38</v>
      </c>
      <c r="C118" s="1" t="s">
        <v>112</v>
      </c>
      <c r="D118" s="7">
        <f>(H118*Scoring!C$16)+(I118*Scoring!E$17)+(J118*Scoring!C$18)+(F118*Scoring!E$13)+(G118*Scoring!C$14)+(K118*Scoring!C$20)+(L118*Scoring!C$19)+(M118*Scoring!C$15)</f>
        <v>11.440000000000001</v>
      </c>
      <c r="E118" s="5">
        <f>SUMIF(Bye!A:A, B118, Bye!B:B)</f>
        <v>10</v>
      </c>
      <c r="F118" s="1">
        <v>52.7</v>
      </c>
      <c r="G118" s="1">
        <v>0.4</v>
      </c>
      <c r="H118" s="1">
        <v>2</v>
      </c>
      <c r="I118" s="1">
        <v>13.7</v>
      </c>
      <c r="J118" s="1">
        <v>0.1</v>
      </c>
      <c r="K118" s="1">
        <v>0.2</v>
      </c>
      <c r="L118" s="1">
        <v>0</v>
      </c>
      <c r="M118" s="1">
        <v>0</v>
      </c>
      <c r="N118"/>
      <c r="O118"/>
      <c r="P118"/>
      <c r="Q118"/>
    </row>
    <row r="119" spans="1:17" x14ac:dyDescent="0.25">
      <c r="A119" s="1" t="s">
        <v>490</v>
      </c>
      <c r="B119" s="1" t="s">
        <v>33</v>
      </c>
      <c r="C119" s="1" t="s">
        <v>112</v>
      </c>
      <c r="D119" s="7">
        <f>(H119*Scoring!C$16)+(I119*Scoring!E$17)+(J119*Scoring!C$18)+(F119*Scoring!E$13)+(G119*Scoring!C$14)+(K119*Scoring!C$20)+(L119*Scoring!C$19)+(M119*Scoring!C$15)</f>
        <v>9.98</v>
      </c>
      <c r="E119" s="5">
        <f>SUMIF(Bye!A:A, B119, Bye!B:B)</f>
        <v>14</v>
      </c>
      <c r="F119" s="1">
        <v>40.299999999999997</v>
      </c>
      <c r="G119" s="1">
        <v>0.3</v>
      </c>
      <c r="H119" s="1">
        <v>2.2000000000000002</v>
      </c>
      <c r="I119" s="1">
        <v>15.5</v>
      </c>
      <c r="J119" s="1">
        <v>0.1</v>
      </c>
      <c r="K119" s="1">
        <v>0.2</v>
      </c>
      <c r="L119" s="1">
        <v>0</v>
      </c>
      <c r="M119" s="1">
        <v>0</v>
      </c>
      <c r="N119"/>
      <c r="O119"/>
      <c r="P119"/>
      <c r="Q119"/>
    </row>
    <row r="120" spans="1:17" x14ac:dyDescent="0.25">
      <c r="A120" s="1" t="s">
        <v>343</v>
      </c>
      <c r="B120" s="1" t="s">
        <v>23</v>
      </c>
      <c r="C120" s="1" t="s">
        <v>112</v>
      </c>
      <c r="D120" s="7">
        <f>(H120*Scoring!C$16)+(I120*Scoring!E$17)+(J120*Scoring!C$18)+(F120*Scoring!E$13)+(G120*Scoring!C$14)+(K120*Scoring!C$20)+(L120*Scoring!C$19)+(M120*Scoring!C$15)</f>
        <v>9.7950000000000017</v>
      </c>
      <c r="E120" s="5">
        <f>SUMIF(Bye!A:A, B120, Bye!B:B)</f>
        <v>7</v>
      </c>
      <c r="F120" s="1">
        <v>57.75</v>
      </c>
      <c r="G120" s="1">
        <v>0.34</v>
      </c>
      <c r="H120" s="1">
        <v>1</v>
      </c>
      <c r="I120" s="1">
        <v>6.8</v>
      </c>
      <c r="J120" s="1">
        <v>0.05</v>
      </c>
      <c r="K120" s="1">
        <v>0</v>
      </c>
      <c r="L120" s="1">
        <v>0</v>
      </c>
      <c r="M120" s="1">
        <v>0</v>
      </c>
      <c r="N120"/>
      <c r="O120"/>
      <c r="P120"/>
      <c r="Q120"/>
    </row>
    <row r="121" spans="1:17" x14ac:dyDescent="0.25">
      <c r="A121" s="1" t="s">
        <v>241</v>
      </c>
      <c r="B121" s="1" t="s">
        <v>40</v>
      </c>
      <c r="C121" s="1" t="s">
        <v>113</v>
      </c>
      <c r="D121" s="7">
        <f>(H121*Scoring!C$16)+(I121*Scoring!E$17)+(J121*Scoring!C$18)+(F121*Scoring!E$13)+(G121*Scoring!C$14)+(K121*Scoring!C$20)+(L121*Scoring!C$19)+(M121*Scoring!C$15)</f>
        <v>382.62400000000002</v>
      </c>
      <c r="E121" s="5">
        <f>SUMIF(Bye!A:A, B121, Bye!B:B)</f>
        <v>10</v>
      </c>
      <c r="F121" s="1">
        <v>10.15</v>
      </c>
      <c r="G121" s="1">
        <v>0.05</v>
      </c>
      <c r="H121" s="1">
        <v>113.94</v>
      </c>
      <c r="I121" s="1">
        <v>1548.49</v>
      </c>
      <c r="J121" s="1">
        <v>14.32</v>
      </c>
      <c r="K121" s="1">
        <v>0.4</v>
      </c>
      <c r="L121" s="1">
        <v>9</v>
      </c>
      <c r="M121" s="1">
        <v>0</v>
      </c>
      <c r="N121"/>
      <c r="O121"/>
      <c r="P121"/>
      <c r="Q121"/>
    </row>
    <row r="122" spans="1:17" x14ac:dyDescent="0.25">
      <c r="A122" s="1" t="s">
        <v>105</v>
      </c>
      <c r="B122" s="1" t="s">
        <v>41</v>
      </c>
      <c r="C122" s="1" t="s">
        <v>113</v>
      </c>
      <c r="D122" s="7">
        <f>(H122*Scoring!C$16)+(I122*Scoring!E$17)+(J122*Scoring!C$18)+(F122*Scoring!E$13)+(G122*Scoring!C$14)+(K122*Scoring!C$20)+(L122*Scoring!C$19)+(M122*Scoring!C$15)</f>
        <v>326.18900000000002</v>
      </c>
      <c r="E122" s="5">
        <f>SUMIF(Bye!A:A, B122, Bye!B:B)</f>
        <v>6</v>
      </c>
      <c r="F122" s="1">
        <v>1.25</v>
      </c>
      <c r="G122" s="1">
        <v>0</v>
      </c>
      <c r="H122" s="1">
        <v>113.32</v>
      </c>
      <c r="I122" s="1">
        <v>1350.84</v>
      </c>
      <c r="J122" s="1">
        <v>9.01</v>
      </c>
      <c r="K122" s="1">
        <v>0.4</v>
      </c>
      <c r="L122" s="1">
        <v>8</v>
      </c>
      <c r="M122" s="1">
        <v>0</v>
      </c>
      <c r="N122"/>
      <c r="O122"/>
      <c r="P122"/>
      <c r="Q122"/>
    </row>
    <row r="123" spans="1:17" x14ac:dyDescent="0.25">
      <c r="A123" t="s">
        <v>401</v>
      </c>
      <c r="B123" t="s">
        <v>33</v>
      </c>
      <c r="C123" s="1" t="s">
        <v>113</v>
      </c>
      <c r="D123" s="7">
        <f>(H123*Scoring!C$16)+(I123*Scoring!E$17)+(J123*Scoring!C$18)+(F123*Scoring!E$13)+(G123*Scoring!C$14)+(K123*Scoring!C$20)+(L123*Scoring!C$19)+(M123*Scoring!C$15)</f>
        <v>319.77000000000004</v>
      </c>
      <c r="E123" s="5">
        <f>SUMIF(Bye!A:A, B123, Bye!B:B)</f>
        <v>14</v>
      </c>
      <c r="F123" s="1">
        <v>12.17</v>
      </c>
      <c r="G123" s="1">
        <v>0.05</v>
      </c>
      <c r="H123" s="1">
        <v>107.01</v>
      </c>
      <c r="I123" s="1">
        <v>1331.63</v>
      </c>
      <c r="J123" s="1">
        <v>10.08</v>
      </c>
      <c r="K123" s="1">
        <v>0.4</v>
      </c>
      <c r="L123" s="1">
        <v>6</v>
      </c>
      <c r="M123" s="1">
        <v>0</v>
      </c>
      <c r="N123"/>
      <c r="O123"/>
      <c r="P123"/>
      <c r="Q123"/>
    </row>
    <row r="124" spans="1:17" x14ac:dyDescent="0.25">
      <c r="A124" s="1" t="s">
        <v>400</v>
      </c>
      <c r="B124" s="1" t="s">
        <v>42</v>
      </c>
      <c r="C124" s="1" t="s">
        <v>113</v>
      </c>
      <c r="D124" s="7">
        <f>(H124*Scoring!C$16)+(I124*Scoring!E$17)+(J124*Scoring!C$18)+(F124*Scoring!E$13)+(G124*Scoring!C$14)+(K124*Scoring!C$20)+(L124*Scoring!C$19)+(M124*Scoring!C$15)</f>
        <v>299.07900000000006</v>
      </c>
      <c r="E124" s="5">
        <f>SUMIF(Bye!A:A, B124, Bye!B:B)</f>
        <v>8</v>
      </c>
      <c r="F124" s="1">
        <v>18.149999999999999</v>
      </c>
      <c r="G124" s="1">
        <v>0.05</v>
      </c>
      <c r="H124" s="1">
        <v>96.41</v>
      </c>
      <c r="I124" s="1">
        <v>1276.04</v>
      </c>
      <c r="J124" s="1">
        <v>9.35</v>
      </c>
      <c r="K124" s="1">
        <v>0.4</v>
      </c>
      <c r="L124" s="1">
        <v>5.75</v>
      </c>
      <c r="M124" s="1">
        <v>0</v>
      </c>
      <c r="N124"/>
      <c r="O124"/>
      <c r="P124"/>
      <c r="Q124"/>
    </row>
    <row r="125" spans="1:17" x14ac:dyDescent="0.25">
      <c r="A125" s="1" t="s">
        <v>398</v>
      </c>
      <c r="B125" s="1" t="s">
        <v>37</v>
      </c>
      <c r="C125" s="1" t="s">
        <v>113</v>
      </c>
      <c r="D125" s="7">
        <f>(H125*Scoring!C$16)+(I125*Scoring!E$17)+(J125*Scoring!C$18)+(F125*Scoring!E$13)+(G125*Scoring!C$14)+(K125*Scoring!C$20)+(L125*Scoring!C$19)+(M125*Scoring!C$15)</f>
        <v>287.34899999999999</v>
      </c>
      <c r="E125" s="5">
        <f>SUMIF(Bye!A:A, B125, Bye!B:B)</f>
        <v>8</v>
      </c>
      <c r="F125" s="1">
        <v>36.5</v>
      </c>
      <c r="G125" s="1">
        <v>0.45</v>
      </c>
      <c r="H125" s="1">
        <v>99.83</v>
      </c>
      <c r="I125" s="1">
        <v>1231.8900000000001</v>
      </c>
      <c r="J125" s="1">
        <v>6.98</v>
      </c>
      <c r="K125" s="1">
        <v>0.4</v>
      </c>
      <c r="L125" s="1">
        <v>5.5</v>
      </c>
      <c r="M125" s="1">
        <v>0</v>
      </c>
      <c r="N125"/>
      <c r="O125"/>
      <c r="P125"/>
      <c r="Q125"/>
    </row>
    <row r="126" spans="1:17" x14ac:dyDescent="0.25">
      <c r="A126" t="s">
        <v>260</v>
      </c>
      <c r="B126" t="s">
        <v>17</v>
      </c>
      <c r="C126" s="1" t="s">
        <v>113</v>
      </c>
      <c r="D126" s="7">
        <f>(H126*Scoring!C$16)+(I126*Scoring!E$17)+(J126*Scoring!C$18)+(F126*Scoring!E$13)+(G126*Scoring!C$14)+(K126*Scoring!C$20)+(L126*Scoring!C$19)+(M126*Scoring!C$15)</f>
        <v>278.09699999999998</v>
      </c>
      <c r="E126" s="5">
        <f>SUMIF(Bye!A:A, B126, Bye!B:B)</f>
        <v>6</v>
      </c>
      <c r="F126" s="1">
        <v>0.5</v>
      </c>
      <c r="G126" s="1">
        <v>0</v>
      </c>
      <c r="H126" s="1">
        <v>86.65</v>
      </c>
      <c r="I126" s="1">
        <v>1219.17</v>
      </c>
      <c r="J126" s="1">
        <v>8.8800000000000008</v>
      </c>
      <c r="K126" s="1">
        <v>0.3</v>
      </c>
      <c r="L126" s="1">
        <v>5.5</v>
      </c>
      <c r="M126" s="1">
        <v>0</v>
      </c>
      <c r="N126"/>
      <c r="O126"/>
      <c r="P126"/>
      <c r="Q126"/>
    </row>
    <row r="127" spans="1:17" x14ac:dyDescent="0.25">
      <c r="A127" t="s">
        <v>103</v>
      </c>
      <c r="B127" t="s">
        <v>16</v>
      </c>
      <c r="C127" s="1" t="s">
        <v>113</v>
      </c>
      <c r="D127" s="7">
        <f>(H127*Scoring!C$16)+(I127*Scoring!E$17)+(J127*Scoring!C$18)+(F127*Scoring!E$13)+(G127*Scoring!C$14)+(K127*Scoring!C$20)+(L127*Scoring!C$19)+(M127*Scoring!C$15)</f>
        <v>286.58100000000013</v>
      </c>
      <c r="E127" s="5">
        <f>SUMIF(Bye!A:A, B127, Bye!B:B)</f>
        <v>10</v>
      </c>
      <c r="F127" s="1">
        <v>52.73</v>
      </c>
      <c r="G127" s="1">
        <v>0.1</v>
      </c>
      <c r="H127" s="1">
        <v>106.89</v>
      </c>
      <c r="I127" s="1">
        <v>1194.58</v>
      </c>
      <c r="J127" s="1">
        <v>6.61</v>
      </c>
      <c r="K127" s="1">
        <v>0.9</v>
      </c>
      <c r="L127" s="1">
        <v>5.2</v>
      </c>
      <c r="M127" s="1">
        <v>0</v>
      </c>
      <c r="N127"/>
      <c r="O127"/>
      <c r="P127"/>
      <c r="Q127"/>
    </row>
    <row r="128" spans="1:17" x14ac:dyDescent="0.25">
      <c r="A128" s="1" t="s">
        <v>245</v>
      </c>
      <c r="B128" s="1" t="s">
        <v>35</v>
      </c>
      <c r="C128" s="1" t="s">
        <v>113</v>
      </c>
      <c r="D128" s="7">
        <f>(H128*Scoring!C$16)+(I128*Scoring!E$17)+(J128*Scoring!C$18)+(F128*Scoring!E$13)+(G128*Scoring!C$14)+(K128*Scoring!C$20)+(L128*Scoring!C$19)+(M128*Scoring!C$15)</f>
        <v>305.82799999999997</v>
      </c>
      <c r="E128" s="5">
        <f>SUMIF(Bye!A:A, B128, Bye!B:B)</f>
        <v>8</v>
      </c>
      <c r="F128" s="1">
        <v>15.08</v>
      </c>
      <c r="G128" s="1">
        <v>0.76</v>
      </c>
      <c r="H128" s="1">
        <v>106.28</v>
      </c>
      <c r="I128" s="1">
        <v>1171</v>
      </c>
      <c r="J128" s="1">
        <v>10.38</v>
      </c>
      <c r="K128" s="1">
        <v>0.9</v>
      </c>
      <c r="L128" s="1">
        <v>5</v>
      </c>
      <c r="M128" s="1">
        <v>0</v>
      </c>
      <c r="N128"/>
      <c r="O128"/>
      <c r="P128"/>
      <c r="Q128"/>
    </row>
    <row r="129" spans="1:17" x14ac:dyDescent="0.25">
      <c r="A129" s="1" t="s">
        <v>250</v>
      </c>
      <c r="B129" s="1" t="s">
        <v>25</v>
      </c>
      <c r="C129" s="1" t="s">
        <v>113</v>
      </c>
      <c r="D129" s="7">
        <f>(H129*Scoring!C$16)+(I129*Scoring!E$17)+(J129*Scoring!C$18)+(F129*Scoring!E$13)+(G129*Scoring!C$14)+(K129*Scoring!C$20)+(L129*Scoring!C$19)+(M129*Scoring!C$15)</f>
        <v>272.28500000000003</v>
      </c>
      <c r="E129" s="5">
        <f>SUMIF(Bye!A:A, B129, Bye!B:B)</f>
        <v>5</v>
      </c>
      <c r="F129" s="1">
        <v>-0.25</v>
      </c>
      <c r="G129" s="1">
        <v>0</v>
      </c>
      <c r="H129" s="1">
        <v>92.5</v>
      </c>
      <c r="I129" s="1">
        <v>1142.3</v>
      </c>
      <c r="J129" s="1">
        <v>8.5299999999999994</v>
      </c>
      <c r="K129" s="1">
        <v>0.3</v>
      </c>
      <c r="L129" s="1">
        <v>4.9000000000000004</v>
      </c>
      <c r="M129" s="1">
        <v>0</v>
      </c>
      <c r="N129"/>
      <c r="O129"/>
      <c r="P129"/>
      <c r="Q129"/>
    </row>
    <row r="130" spans="1:17" x14ac:dyDescent="0.25">
      <c r="A130" s="1" t="s">
        <v>84</v>
      </c>
      <c r="B130" s="1" t="s">
        <v>53</v>
      </c>
      <c r="C130" s="1" t="s">
        <v>113</v>
      </c>
      <c r="D130" s="7">
        <f>(H130*Scoring!C$16)+(I130*Scoring!E$17)+(J130*Scoring!C$18)+(F130*Scoring!E$13)+(G130*Scoring!C$14)+(K130*Scoring!C$20)+(L130*Scoring!C$19)+(M130*Scoring!C$15)</f>
        <v>277.82199999999989</v>
      </c>
      <c r="E130" s="5">
        <f>SUMIF(Bye!A:A, B130, Bye!B:B)</f>
        <v>12</v>
      </c>
      <c r="F130" s="1">
        <v>47.63</v>
      </c>
      <c r="G130" s="1">
        <v>0.13</v>
      </c>
      <c r="H130" s="1">
        <v>97.45</v>
      </c>
      <c r="I130" s="1">
        <v>1136.29</v>
      </c>
      <c r="J130" s="1">
        <v>7.85</v>
      </c>
      <c r="K130" s="1">
        <v>0.3</v>
      </c>
      <c r="L130" s="1">
        <v>4.8</v>
      </c>
      <c r="M130" s="1">
        <v>0</v>
      </c>
      <c r="N130"/>
      <c r="O130"/>
      <c r="P130"/>
      <c r="Q130"/>
    </row>
    <row r="131" spans="1:17" x14ac:dyDescent="0.25">
      <c r="A131" s="1" t="s">
        <v>108</v>
      </c>
      <c r="B131" s="1" t="s">
        <v>40</v>
      </c>
      <c r="C131" s="1" t="s">
        <v>113</v>
      </c>
      <c r="D131" s="7">
        <f>(H131*Scoring!C$16)+(I131*Scoring!E$17)+(J131*Scoring!C$18)+(F131*Scoring!E$13)+(G131*Scoring!C$14)+(K131*Scoring!C$20)+(L131*Scoring!C$19)+(M131*Scoring!C$15)</f>
        <v>271.51100000000008</v>
      </c>
      <c r="E131" s="5">
        <f>SUMIF(Bye!A:A, B131, Bye!B:B)</f>
        <v>10</v>
      </c>
      <c r="F131" s="1">
        <v>0</v>
      </c>
      <c r="G131" s="1">
        <v>0</v>
      </c>
      <c r="H131" s="1">
        <v>85.95</v>
      </c>
      <c r="I131" s="1">
        <v>1100.81</v>
      </c>
      <c r="J131" s="1">
        <v>10.38</v>
      </c>
      <c r="K131" s="1">
        <v>0.9</v>
      </c>
      <c r="L131" s="1">
        <v>4.7</v>
      </c>
      <c r="M131" s="1">
        <v>0</v>
      </c>
      <c r="N131"/>
      <c r="O131"/>
      <c r="P131"/>
      <c r="Q131"/>
    </row>
    <row r="132" spans="1:17" x14ac:dyDescent="0.25">
      <c r="A132" s="1" t="s">
        <v>90</v>
      </c>
      <c r="B132" s="1" t="s">
        <v>29</v>
      </c>
      <c r="C132" s="1" t="s">
        <v>113</v>
      </c>
      <c r="D132" s="7">
        <f>(H132*Scoring!C$16)+(I132*Scoring!E$17)+(J132*Scoring!C$18)+(F132*Scoring!E$13)+(G132*Scoring!C$14)+(K132*Scoring!C$20)+(L132*Scoring!C$19)+(M132*Scoring!C$15)</f>
        <v>244.221</v>
      </c>
      <c r="E132" s="5">
        <f>SUMIF(Bye!A:A, B132, Bye!B:B)</f>
        <v>9</v>
      </c>
      <c r="F132" s="1">
        <v>0</v>
      </c>
      <c r="G132" s="1">
        <v>0</v>
      </c>
      <c r="H132" s="1">
        <v>77.650000000000006</v>
      </c>
      <c r="I132" s="1">
        <v>1097.71</v>
      </c>
      <c r="J132" s="1">
        <v>7.3</v>
      </c>
      <c r="K132" s="1">
        <v>0.8</v>
      </c>
      <c r="L132" s="1">
        <v>4.5999999999999996</v>
      </c>
      <c r="M132" s="1">
        <v>0</v>
      </c>
      <c r="N132"/>
      <c r="O132"/>
      <c r="P132"/>
      <c r="Q132"/>
    </row>
    <row r="133" spans="1:17" x14ac:dyDescent="0.25">
      <c r="A133" s="1" t="s">
        <v>252</v>
      </c>
      <c r="B133" s="1" t="s">
        <v>48</v>
      </c>
      <c r="C133" s="1" t="s">
        <v>113</v>
      </c>
      <c r="D133" s="7">
        <f>(H133*Scoring!C$16)+(I133*Scoring!E$17)+(J133*Scoring!C$18)+(F133*Scoring!E$13)+(G133*Scoring!C$14)+(K133*Scoring!C$20)+(L133*Scoring!C$19)+(M133*Scoring!C$15)</f>
        <v>247.49099999999999</v>
      </c>
      <c r="E133" s="5">
        <f>SUMIF(Bye!A:A, B133, Bye!B:B)</f>
        <v>9</v>
      </c>
      <c r="F133" s="1">
        <v>7.6</v>
      </c>
      <c r="G133" s="1">
        <v>0.05</v>
      </c>
      <c r="H133" s="1">
        <v>88.89</v>
      </c>
      <c r="I133" s="1">
        <v>1090.6099999999999</v>
      </c>
      <c r="J133" s="1">
        <v>6.08</v>
      </c>
      <c r="K133" s="1">
        <v>1.5</v>
      </c>
      <c r="L133" s="1">
        <v>4.5</v>
      </c>
      <c r="M133" s="1">
        <v>0</v>
      </c>
      <c r="N133"/>
      <c r="O133"/>
      <c r="P133"/>
      <c r="Q133"/>
    </row>
    <row r="134" spans="1:17" x14ac:dyDescent="0.25">
      <c r="A134" s="1" t="s">
        <v>85</v>
      </c>
      <c r="B134" s="1" t="s">
        <v>24</v>
      </c>
      <c r="C134" s="1" t="s">
        <v>113</v>
      </c>
      <c r="D134" s="7">
        <f>(H134*Scoring!C$16)+(I134*Scoring!E$17)+(J134*Scoring!C$18)+(F134*Scoring!E$13)+(G134*Scoring!C$14)+(K134*Scoring!C$20)+(L134*Scoring!C$19)+(M134*Scoring!C$15)</f>
        <v>266.07900000000006</v>
      </c>
      <c r="E134" s="5">
        <f>SUMIF(Bye!A:A, B134, Bye!B:B)</f>
        <v>9</v>
      </c>
      <c r="F134" s="1">
        <v>3.45</v>
      </c>
      <c r="G134" s="1">
        <v>0</v>
      </c>
      <c r="H134" s="1">
        <v>86.4</v>
      </c>
      <c r="I134" s="1">
        <v>1083.1400000000001</v>
      </c>
      <c r="J134" s="1">
        <v>9.6199999999999992</v>
      </c>
      <c r="K134" s="1">
        <v>0.2</v>
      </c>
      <c r="L134" s="1">
        <v>4.5</v>
      </c>
      <c r="M134" s="1">
        <v>0</v>
      </c>
      <c r="N134"/>
      <c r="O134"/>
      <c r="P134"/>
      <c r="Q134"/>
    </row>
    <row r="135" spans="1:17" x14ac:dyDescent="0.25">
      <c r="A135" s="1" t="s">
        <v>363</v>
      </c>
      <c r="B135" s="1" t="s">
        <v>19</v>
      </c>
      <c r="C135" s="1" t="s">
        <v>113</v>
      </c>
      <c r="D135" s="7">
        <f>(H135*Scoring!C$16)+(I135*Scoring!E$17)+(J135*Scoring!C$18)+(F135*Scoring!E$13)+(G135*Scoring!C$14)+(K135*Scoring!C$20)+(L135*Scoring!C$19)+(M135*Scoring!C$15)</f>
        <v>265.76800000000003</v>
      </c>
      <c r="E135" s="5">
        <f>SUMIF(Bye!A:A, B135, Bye!B:B)</f>
        <v>8</v>
      </c>
      <c r="F135" s="1">
        <v>14.9</v>
      </c>
      <c r="G135" s="1">
        <v>0.05</v>
      </c>
      <c r="H135" s="1">
        <v>95.85</v>
      </c>
      <c r="I135" s="1">
        <v>1081.28</v>
      </c>
      <c r="J135" s="1">
        <v>7.85</v>
      </c>
      <c r="K135" s="1">
        <v>0.3</v>
      </c>
      <c r="L135" s="1">
        <v>4.4000000000000004</v>
      </c>
      <c r="M135" s="1">
        <v>0</v>
      </c>
      <c r="N135"/>
      <c r="O135"/>
      <c r="P135"/>
      <c r="Q135"/>
    </row>
    <row r="136" spans="1:17" x14ac:dyDescent="0.25">
      <c r="A136" s="1" t="s">
        <v>242</v>
      </c>
      <c r="B136" s="1" t="s">
        <v>43</v>
      </c>
      <c r="C136" s="1" t="s">
        <v>113</v>
      </c>
      <c r="D136" s="7">
        <f>(H136*Scoring!C$16)+(I136*Scoring!E$17)+(J136*Scoring!C$18)+(F136*Scoring!E$13)+(G136*Scoring!C$14)+(K136*Scoring!C$20)+(L136*Scoring!C$19)+(M136*Scoring!C$15)</f>
        <v>230.71299999999999</v>
      </c>
      <c r="E136" s="5">
        <f>SUMIF(Bye!A:A, B136, Bye!B:B)</f>
        <v>5</v>
      </c>
      <c r="F136" s="1">
        <v>0</v>
      </c>
      <c r="G136" s="1">
        <v>0</v>
      </c>
      <c r="H136" s="1">
        <v>74.52</v>
      </c>
      <c r="I136" s="1">
        <v>1062.33</v>
      </c>
      <c r="J136" s="1">
        <v>6.41</v>
      </c>
      <c r="K136" s="1">
        <v>1.4</v>
      </c>
      <c r="L136" s="1">
        <v>4.3</v>
      </c>
      <c r="M136" s="1">
        <v>0</v>
      </c>
      <c r="N136"/>
      <c r="O136"/>
      <c r="P136"/>
      <c r="Q136"/>
    </row>
    <row r="137" spans="1:17" x14ac:dyDescent="0.25">
      <c r="A137" s="1" t="s">
        <v>83</v>
      </c>
      <c r="B137" s="1" t="s">
        <v>37</v>
      </c>
      <c r="C137" s="1" t="s">
        <v>113</v>
      </c>
      <c r="D137" s="7">
        <f>(H137*Scoring!C$16)+(I137*Scoring!E$17)+(J137*Scoring!C$18)+(F137*Scoring!E$13)+(G137*Scoring!C$14)+(K137*Scoring!C$20)+(L137*Scoring!C$19)+(M137*Scoring!C$15)</f>
        <v>257.69100000000003</v>
      </c>
      <c r="E137" s="5">
        <f>SUMIF(Bye!A:A, B137, Bye!B:B)</f>
        <v>8</v>
      </c>
      <c r="F137" s="1">
        <v>0</v>
      </c>
      <c r="G137" s="1">
        <v>0</v>
      </c>
      <c r="H137" s="1">
        <v>89.7</v>
      </c>
      <c r="I137" s="1">
        <v>1054.9100000000001</v>
      </c>
      <c r="J137" s="1">
        <v>8.35</v>
      </c>
      <c r="K137" s="1">
        <v>0.2</v>
      </c>
      <c r="L137" s="1">
        <v>4.2</v>
      </c>
      <c r="M137" s="1">
        <v>0</v>
      </c>
      <c r="N137"/>
      <c r="O137"/>
      <c r="P137"/>
      <c r="Q137"/>
    </row>
    <row r="138" spans="1:17" x14ac:dyDescent="0.25">
      <c r="A138" s="1" t="s">
        <v>348</v>
      </c>
      <c r="B138" s="1" t="s">
        <v>57</v>
      </c>
      <c r="C138" s="1" t="s">
        <v>113</v>
      </c>
      <c r="D138" s="7">
        <f>(H138*Scoring!C$16)+(I138*Scoring!E$17)+(J138*Scoring!C$18)+(F138*Scoring!E$13)+(G138*Scoring!C$14)+(K138*Scoring!C$20)+(L138*Scoring!C$19)+(M138*Scoring!C$15)</f>
        <v>251.85499999999999</v>
      </c>
      <c r="E138" s="5">
        <f>SUMIF(Bye!A:A, B138, Bye!B:B)</f>
        <v>5</v>
      </c>
      <c r="F138" s="1">
        <v>36.06</v>
      </c>
      <c r="G138" s="1">
        <v>0.57999999999999996</v>
      </c>
      <c r="H138" s="1">
        <v>90.89</v>
      </c>
      <c r="I138" s="1">
        <v>1013.99</v>
      </c>
      <c r="J138" s="1">
        <v>6.83</v>
      </c>
      <c r="K138" s="1">
        <v>0.8</v>
      </c>
      <c r="L138" s="1">
        <v>4.0999999999999996</v>
      </c>
      <c r="M138" s="1">
        <v>0</v>
      </c>
      <c r="N138"/>
      <c r="O138"/>
      <c r="P138"/>
      <c r="Q138"/>
    </row>
    <row r="139" spans="1:17" x14ac:dyDescent="0.25">
      <c r="A139" s="1" t="s">
        <v>415</v>
      </c>
      <c r="B139" s="1" t="s">
        <v>55</v>
      </c>
      <c r="C139" s="1" t="s">
        <v>113</v>
      </c>
      <c r="D139" s="7">
        <f>(H139*Scoring!C$16)+(I139*Scoring!E$17)+(J139*Scoring!C$18)+(F139*Scoring!E$13)+(G139*Scoring!C$14)+(K139*Scoring!C$20)+(L139*Scoring!C$19)+(M139*Scoring!C$15)</f>
        <v>234.11</v>
      </c>
      <c r="E139" s="5">
        <f>SUMIF(Bye!A:A, B139, Bye!B:B)</f>
        <v>12</v>
      </c>
      <c r="F139" s="1">
        <v>0</v>
      </c>
      <c r="G139" s="1">
        <v>0</v>
      </c>
      <c r="H139" s="1">
        <v>77.900000000000006</v>
      </c>
      <c r="I139" s="1">
        <v>1001.9</v>
      </c>
      <c r="J139" s="1">
        <v>7.42</v>
      </c>
      <c r="K139" s="1">
        <v>0.5</v>
      </c>
      <c r="L139" s="1">
        <v>4</v>
      </c>
      <c r="M139" s="1">
        <v>0</v>
      </c>
      <c r="N139"/>
      <c r="O139"/>
      <c r="P139"/>
      <c r="Q139"/>
    </row>
    <row r="140" spans="1:17" x14ac:dyDescent="0.25">
      <c r="A140" s="1" t="s">
        <v>346</v>
      </c>
      <c r="B140" s="1" t="s">
        <v>12</v>
      </c>
      <c r="C140" s="1" t="s">
        <v>113</v>
      </c>
      <c r="D140" s="7">
        <f>(H140*Scoring!C$16)+(I140*Scoring!E$17)+(J140*Scoring!C$18)+(F140*Scoring!E$13)+(G140*Scoring!C$14)+(K140*Scoring!C$20)+(L140*Scoring!C$19)+(M140*Scoring!C$15)</f>
        <v>221.18800000000002</v>
      </c>
      <c r="E140" s="5">
        <f>SUMIF(Bye!A:A, B140, Bye!B:B)</f>
        <v>7</v>
      </c>
      <c r="F140" s="1">
        <v>55.91</v>
      </c>
      <c r="G140" s="1">
        <v>0.15</v>
      </c>
      <c r="H140" s="1">
        <v>69.98</v>
      </c>
      <c r="I140" s="1">
        <v>1001.57</v>
      </c>
      <c r="J140" s="1">
        <v>5.51</v>
      </c>
      <c r="K140" s="1">
        <v>0.2</v>
      </c>
      <c r="L140" s="1">
        <v>3.9</v>
      </c>
      <c r="M140" s="1">
        <v>0</v>
      </c>
      <c r="N140"/>
      <c r="O140"/>
      <c r="P140"/>
      <c r="Q140"/>
    </row>
    <row r="141" spans="1:17" x14ac:dyDescent="0.25">
      <c r="A141" s="1" t="s">
        <v>355</v>
      </c>
      <c r="B141" s="1" t="s">
        <v>38</v>
      </c>
      <c r="C141" s="1" t="s">
        <v>113</v>
      </c>
      <c r="D141" s="7">
        <f>(H141*Scoring!C$16)+(I141*Scoring!E$17)+(J141*Scoring!C$18)+(F141*Scoring!E$13)+(G141*Scoring!C$14)+(K141*Scoring!C$20)+(L141*Scoring!C$19)+(M141*Scoring!C$15)</f>
        <v>235.43700000000001</v>
      </c>
      <c r="E141" s="5">
        <f>SUMIF(Bye!A:A, B141, Bye!B:B)</f>
        <v>10</v>
      </c>
      <c r="F141" s="1">
        <v>30.02</v>
      </c>
      <c r="G141" s="1">
        <v>0.35</v>
      </c>
      <c r="H141" s="1">
        <v>71.7</v>
      </c>
      <c r="I141" s="1">
        <v>999.75</v>
      </c>
      <c r="J141" s="1">
        <v>8.01</v>
      </c>
      <c r="K141" s="1">
        <v>0.8</v>
      </c>
      <c r="L141" s="1">
        <v>3.8</v>
      </c>
      <c r="M141" s="1">
        <v>0</v>
      </c>
      <c r="N141"/>
      <c r="O141"/>
      <c r="P141"/>
      <c r="Q141"/>
    </row>
    <row r="142" spans="1:17" x14ac:dyDescent="0.25">
      <c r="A142" s="1" t="s">
        <v>94</v>
      </c>
      <c r="B142" s="1" t="s">
        <v>56</v>
      </c>
      <c r="C142" s="1" t="s">
        <v>113</v>
      </c>
      <c r="D142" s="7">
        <f>(H142*Scoring!C$16)+(I142*Scoring!E$17)+(J142*Scoring!C$18)+(F142*Scoring!E$13)+(G142*Scoring!C$14)+(K142*Scoring!C$20)+(L142*Scoring!C$19)+(M142*Scoring!C$15)</f>
        <v>242.726</v>
      </c>
      <c r="E142" s="5">
        <f>SUMIF(Bye!A:A, B142, Bye!B:B)</f>
        <v>12</v>
      </c>
      <c r="F142" s="1">
        <v>4.3</v>
      </c>
      <c r="G142" s="1">
        <v>0.05</v>
      </c>
      <c r="H142" s="1">
        <v>79.77</v>
      </c>
      <c r="I142" s="1">
        <v>988.86</v>
      </c>
      <c r="J142" s="1">
        <v>8.84</v>
      </c>
      <c r="K142" s="1">
        <v>0.8</v>
      </c>
      <c r="L142" s="1">
        <v>3.7</v>
      </c>
      <c r="M142" s="1">
        <v>0</v>
      </c>
      <c r="N142"/>
      <c r="O142"/>
      <c r="P142"/>
      <c r="Q142"/>
    </row>
    <row r="143" spans="1:17" x14ac:dyDescent="0.25">
      <c r="A143" s="1" t="s">
        <v>243</v>
      </c>
      <c r="B143" s="1" t="s">
        <v>53</v>
      </c>
      <c r="C143" s="1" t="s">
        <v>113</v>
      </c>
      <c r="D143" s="7">
        <f>(H143*Scoring!C$16)+(I143*Scoring!E$17)+(J143*Scoring!C$18)+(F143*Scoring!E$13)+(G143*Scoring!C$14)+(K143*Scoring!C$20)+(L143*Scoring!C$19)+(M143*Scoring!C$15)</f>
        <v>221.18899999999999</v>
      </c>
      <c r="E143" s="5">
        <f>SUMIF(Bye!A:A, B143, Bye!B:B)</f>
        <v>12</v>
      </c>
      <c r="F143" s="1">
        <v>15.7</v>
      </c>
      <c r="G143" s="1">
        <v>0.05</v>
      </c>
      <c r="H143" s="1">
        <v>80.41</v>
      </c>
      <c r="I143" s="1">
        <v>978.69</v>
      </c>
      <c r="J143" s="1">
        <v>5.09</v>
      </c>
      <c r="K143" s="1">
        <v>0.3</v>
      </c>
      <c r="L143" s="1">
        <v>3.6</v>
      </c>
      <c r="M143" s="1">
        <v>0</v>
      </c>
      <c r="N143"/>
      <c r="O143"/>
      <c r="P143"/>
      <c r="Q143"/>
    </row>
    <row r="144" spans="1:17" x14ac:dyDescent="0.25">
      <c r="A144" t="s">
        <v>104</v>
      </c>
      <c r="B144" t="s">
        <v>31</v>
      </c>
      <c r="C144" s="1" t="s">
        <v>113</v>
      </c>
      <c r="D144" s="7">
        <f>(H144*Scoring!C$16)+(I144*Scoring!E$17)+(J144*Scoring!C$18)+(F144*Scoring!E$13)+(G144*Scoring!C$14)+(K144*Scoring!C$20)+(L144*Scoring!C$19)+(M144*Scoring!C$15)</f>
        <v>218.54500000000002</v>
      </c>
      <c r="E144" s="5">
        <f>SUMIF(Bye!A:A, B144, Bye!B:B)</f>
        <v>9</v>
      </c>
      <c r="F144" s="1">
        <v>1.5</v>
      </c>
      <c r="G144" s="1">
        <v>0</v>
      </c>
      <c r="H144" s="1">
        <v>85.09</v>
      </c>
      <c r="I144" s="1">
        <v>978.45</v>
      </c>
      <c r="J144" s="1">
        <v>4.3099999999999996</v>
      </c>
      <c r="K144" s="1">
        <v>0.3</v>
      </c>
      <c r="L144" s="1">
        <v>3.3</v>
      </c>
      <c r="M144" s="1">
        <v>0</v>
      </c>
      <c r="N144"/>
      <c r="O144"/>
      <c r="P144"/>
      <c r="Q144"/>
    </row>
    <row r="145" spans="1:17" x14ac:dyDescent="0.25">
      <c r="A145" t="s">
        <v>356</v>
      </c>
      <c r="B145" t="s">
        <v>14</v>
      </c>
      <c r="C145" s="1" t="s">
        <v>113</v>
      </c>
      <c r="D145" s="7">
        <f>(H145*Scoring!C$16)+(I145*Scoring!E$17)+(J145*Scoring!C$18)+(F145*Scoring!E$13)+(G145*Scoring!C$14)+(K145*Scoring!C$20)+(L145*Scoring!C$19)+(M145*Scoring!C$15)</f>
        <v>243.011</v>
      </c>
      <c r="E145" s="5">
        <f>SUMIF(Bye!A:A, B145, Bye!B:B)</f>
        <v>10</v>
      </c>
      <c r="F145" s="1">
        <v>3.35</v>
      </c>
      <c r="G145" s="1">
        <v>0</v>
      </c>
      <c r="H145" s="1">
        <v>92.75</v>
      </c>
      <c r="I145" s="1">
        <v>949.26</v>
      </c>
      <c r="J145" s="1">
        <v>7.65</v>
      </c>
      <c r="K145" s="1">
        <v>0.5</v>
      </c>
      <c r="L145" s="1">
        <v>3.2</v>
      </c>
      <c r="M145" s="1">
        <v>0</v>
      </c>
      <c r="N145"/>
      <c r="O145"/>
      <c r="P145"/>
      <c r="Q145"/>
    </row>
    <row r="146" spans="1:17" x14ac:dyDescent="0.25">
      <c r="A146" s="1" t="s">
        <v>92</v>
      </c>
      <c r="B146" s="1" t="s">
        <v>45</v>
      </c>
      <c r="C146" s="1" t="s">
        <v>113</v>
      </c>
      <c r="D146" s="7">
        <f>(H146*Scoring!C$16)+(I146*Scoring!E$17)+(J146*Scoring!C$18)+(F146*Scoring!E$13)+(G146*Scoring!C$14)+(K146*Scoring!C$20)+(L146*Scoring!C$19)+(M146*Scoring!C$15)</f>
        <v>232.328</v>
      </c>
      <c r="E146" s="5">
        <f>SUMIF(Bye!A:A, B146, Bye!B:B)</f>
        <v>12</v>
      </c>
      <c r="F146" s="1">
        <v>0.25</v>
      </c>
      <c r="G146" s="1">
        <v>0</v>
      </c>
      <c r="H146" s="1">
        <v>85.85</v>
      </c>
      <c r="I146" s="1">
        <v>930.73</v>
      </c>
      <c r="J146" s="1">
        <v>7.48</v>
      </c>
      <c r="K146" s="1">
        <v>0.8</v>
      </c>
      <c r="L146" s="1">
        <v>3.1</v>
      </c>
      <c r="M146" s="1">
        <v>0</v>
      </c>
      <c r="N146"/>
      <c r="O146"/>
      <c r="P146"/>
      <c r="Q146"/>
    </row>
    <row r="147" spans="1:17" x14ac:dyDescent="0.25">
      <c r="A147" s="1" t="s">
        <v>87</v>
      </c>
      <c r="B147" s="1" t="s">
        <v>24</v>
      </c>
      <c r="C147" s="1" t="s">
        <v>113</v>
      </c>
      <c r="D147" s="7">
        <f>(H147*Scoring!C$16)+(I147*Scoring!E$17)+(J147*Scoring!C$18)+(F147*Scoring!E$13)+(G147*Scoring!C$14)+(K147*Scoring!C$20)+(L147*Scoring!C$19)+(M147*Scoring!C$15)</f>
        <v>229.137</v>
      </c>
      <c r="E147" s="5">
        <f>SUMIF(Bye!A:A, B147, Bye!B:B)</f>
        <v>9</v>
      </c>
      <c r="F147" s="1">
        <v>3.75</v>
      </c>
      <c r="G147" s="1">
        <v>0</v>
      </c>
      <c r="H147" s="1">
        <v>78.05</v>
      </c>
      <c r="I147" s="1">
        <v>907.72</v>
      </c>
      <c r="J147" s="1">
        <v>8.5399999999999991</v>
      </c>
      <c r="K147" s="1">
        <v>0.3</v>
      </c>
      <c r="L147" s="1">
        <v>3</v>
      </c>
      <c r="M147" s="1">
        <v>0</v>
      </c>
      <c r="N147"/>
      <c r="O147"/>
      <c r="P147"/>
      <c r="Q147"/>
    </row>
    <row r="148" spans="1:17" x14ac:dyDescent="0.25">
      <c r="A148" s="1" t="s">
        <v>244</v>
      </c>
      <c r="B148" s="1" t="s">
        <v>25</v>
      </c>
      <c r="C148" s="1" t="s">
        <v>113</v>
      </c>
      <c r="D148" s="7">
        <f>(H148*Scoring!C$16)+(I148*Scoring!E$17)+(J148*Scoring!C$18)+(F148*Scoring!E$13)+(G148*Scoring!C$14)+(K148*Scoring!C$20)+(L148*Scoring!C$19)+(M148*Scoring!C$15)</f>
        <v>198.316</v>
      </c>
      <c r="E148" s="5">
        <f>SUMIF(Bye!A:A, B148, Bye!B:B)</f>
        <v>5</v>
      </c>
      <c r="F148" s="1">
        <v>0.25</v>
      </c>
      <c r="G148" s="1">
        <v>0</v>
      </c>
      <c r="H148" s="1">
        <v>66.88</v>
      </c>
      <c r="I148" s="1">
        <v>906.31</v>
      </c>
      <c r="J148" s="1">
        <v>5.38</v>
      </c>
      <c r="K148" s="1">
        <v>0.2</v>
      </c>
      <c r="L148" s="1">
        <v>2.9</v>
      </c>
      <c r="M148" s="1">
        <v>0</v>
      </c>
      <c r="N148"/>
      <c r="O148"/>
      <c r="P148"/>
      <c r="Q148"/>
    </row>
    <row r="149" spans="1:17" x14ac:dyDescent="0.25">
      <c r="A149" s="1" t="s">
        <v>253</v>
      </c>
      <c r="B149" s="1" t="s">
        <v>26</v>
      </c>
      <c r="C149" s="1" t="s">
        <v>113</v>
      </c>
      <c r="D149" s="7">
        <f>(H149*Scoring!C$16)+(I149*Scoring!E$17)+(J149*Scoring!C$18)+(F149*Scoring!E$13)+(G149*Scoring!C$14)+(K149*Scoring!C$20)+(L149*Scoring!C$19)+(M149*Scoring!C$15)</f>
        <v>214.416</v>
      </c>
      <c r="E149" s="5">
        <f>SUMIF(Bye!A:A, B149, Bye!B:B)</f>
        <v>11</v>
      </c>
      <c r="F149" s="1">
        <v>9.69</v>
      </c>
      <c r="G149" s="1">
        <v>0</v>
      </c>
      <c r="H149" s="1">
        <v>84.06</v>
      </c>
      <c r="I149" s="1">
        <v>905.27</v>
      </c>
      <c r="J149" s="1">
        <v>5.31</v>
      </c>
      <c r="K149" s="1">
        <v>1.4</v>
      </c>
      <c r="L149" s="1">
        <v>2.8</v>
      </c>
      <c r="M149" s="1">
        <v>0</v>
      </c>
      <c r="N149"/>
      <c r="O149"/>
      <c r="P149"/>
      <c r="Q149"/>
    </row>
    <row r="150" spans="1:17" x14ac:dyDescent="0.25">
      <c r="A150" s="1" t="s">
        <v>259</v>
      </c>
      <c r="B150" s="1" t="s">
        <v>35</v>
      </c>
      <c r="C150" s="1" t="s">
        <v>113</v>
      </c>
      <c r="D150" s="7">
        <f>(H150*Scoring!C$16)+(I150*Scoring!E$17)+(J150*Scoring!C$18)+(F150*Scoring!E$13)+(G150*Scoring!C$14)+(K150*Scoring!C$20)+(L150*Scoring!C$19)+(M150*Scoring!C$15)</f>
        <v>202.84800000000004</v>
      </c>
      <c r="E150" s="5">
        <f>SUMIF(Bye!A:A, B150, Bye!B:B)</f>
        <v>8</v>
      </c>
      <c r="F150" s="1">
        <v>96.21</v>
      </c>
      <c r="G150" s="1">
        <v>1.1299999999999999</v>
      </c>
      <c r="H150" s="1">
        <v>52.03</v>
      </c>
      <c r="I150" s="1">
        <v>893.17</v>
      </c>
      <c r="J150" s="1">
        <v>6.2</v>
      </c>
      <c r="K150" s="1">
        <v>0.2</v>
      </c>
      <c r="L150" s="1">
        <v>2.7</v>
      </c>
      <c r="M150" s="1">
        <v>0</v>
      </c>
      <c r="N150"/>
      <c r="O150"/>
      <c r="P150"/>
      <c r="Q150"/>
    </row>
    <row r="151" spans="1:17" x14ac:dyDescent="0.25">
      <c r="A151" t="s">
        <v>255</v>
      </c>
      <c r="B151" t="s">
        <v>50</v>
      </c>
      <c r="C151" s="1" t="s">
        <v>113</v>
      </c>
      <c r="D151" s="7">
        <f>(H151*Scoring!C$16)+(I151*Scoring!E$17)+(J151*Scoring!C$18)+(F151*Scoring!E$13)+(G151*Scoring!C$14)+(K151*Scoring!C$20)+(L151*Scoring!C$19)+(M151*Scoring!C$15)</f>
        <v>212.82600000000002</v>
      </c>
      <c r="E151" s="5">
        <f>SUMIF(Bye!A:A, B151, Bye!B:B)</f>
        <v>8</v>
      </c>
      <c r="F151" s="1">
        <v>8.4499999999999993</v>
      </c>
      <c r="G151" s="1">
        <v>0.05</v>
      </c>
      <c r="H151" s="1">
        <v>83.53</v>
      </c>
      <c r="I151" s="1">
        <v>875.91</v>
      </c>
      <c r="J151" s="1">
        <v>5.51</v>
      </c>
      <c r="K151" s="1">
        <v>0.3</v>
      </c>
      <c r="L151" s="1">
        <v>2.6</v>
      </c>
      <c r="M151" s="1">
        <v>0</v>
      </c>
      <c r="N151"/>
      <c r="O151"/>
      <c r="P151"/>
      <c r="Q151"/>
    </row>
    <row r="152" spans="1:17" x14ac:dyDescent="0.25">
      <c r="A152" t="s">
        <v>261</v>
      </c>
      <c r="B152" t="s">
        <v>16</v>
      </c>
      <c r="C152" s="1" t="s">
        <v>113</v>
      </c>
      <c r="D152" s="7">
        <f>(H152*Scoring!C$16)+(I152*Scoring!E$17)+(J152*Scoring!C$18)+(F152*Scoring!E$13)+(G152*Scoring!C$14)+(K152*Scoring!C$20)+(L152*Scoring!C$19)+(M152*Scoring!C$15)</f>
        <v>197.12100000000001</v>
      </c>
      <c r="E152" s="5">
        <f>SUMIF(Bye!A:A, B152, Bye!B:B)</f>
        <v>10</v>
      </c>
      <c r="F152" s="1">
        <v>7.02</v>
      </c>
      <c r="G152" s="1">
        <v>0.05</v>
      </c>
      <c r="H152" s="1">
        <v>69.540000000000006</v>
      </c>
      <c r="I152" s="1">
        <v>867.39</v>
      </c>
      <c r="J152" s="1">
        <v>5.54</v>
      </c>
      <c r="K152" s="1">
        <v>0.9</v>
      </c>
      <c r="L152" s="1">
        <v>2.5</v>
      </c>
      <c r="M152" s="1">
        <v>0</v>
      </c>
      <c r="N152"/>
      <c r="O152"/>
      <c r="P152"/>
      <c r="Q152"/>
    </row>
    <row r="153" spans="1:17" x14ac:dyDescent="0.25">
      <c r="A153" s="1" t="s">
        <v>274</v>
      </c>
      <c r="B153" s="1" t="s">
        <v>23</v>
      </c>
      <c r="C153" s="1" t="s">
        <v>113</v>
      </c>
      <c r="D153" s="7">
        <f>(H153*Scoring!C$16)+(I153*Scoring!E$17)+(J153*Scoring!C$18)+(F153*Scoring!E$13)+(G153*Scoring!C$14)+(K153*Scoring!C$20)+(L153*Scoring!C$19)+(M153*Scoring!C$15)</f>
        <v>195.07499999999999</v>
      </c>
      <c r="E153" s="5">
        <f>SUMIF(Bye!A:A, B153, Bye!B:B)</f>
        <v>7</v>
      </c>
      <c r="F153" s="1">
        <v>2.13</v>
      </c>
      <c r="G153" s="1">
        <v>0</v>
      </c>
      <c r="H153" s="1">
        <v>73.86</v>
      </c>
      <c r="I153" s="1">
        <v>866.22</v>
      </c>
      <c r="J153" s="1">
        <v>4.58</v>
      </c>
      <c r="K153" s="1">
        <v>0.3</v>
      </c>
      <c r="L153" s="1">
        <v>2.4</v>
      </c>
      <c r="M153" s="1">
        <v>0</v>
      </c>
      <c r="N153"/>
      <c r="O153"/>
      <c r="P153"/>
      <c r="Q153"/>
    </row>
    <row r="154" spans="1:17" x14ac:dyDescent="0.25">
      <c r="A154" s="1" t="s">
        <v>360</v>
      </c>
      <c r="B154" s="1" t="s">
        <v>41</v>
      </c>
      <c r="C154" s="1" t="s">
        <v>113</v>
      </c>
      <c r="D154" s="7">
        <f>(H154*Scoring!C$16)+(I154*Scoring!E$17)+(J154*Scoring!C$18)+(F154*Scoring!E$13)+(G154*Scoring!C$14)+(K154*Scoring!C$20)+(L154*Scoring!C$19)+(M154*Scoring!C$15)</f>
        <v>207.87700000000001</v>
      </c>
      <c r="E154" s="5">
        <f>SUMIF(Bye!A:A, B154, Bye!B:B)</f>
        <v>6</v>
      </c>
      <c r="F154" s="1">
        <v>17.61</v>
      </c>
      <c r="G154" s="1">
        <v>0.25</v>
      </c>
      <c r="H154" s="1">
        <v>69.88</v>
      </c>
      <c r="I154" s="1">
        <v>865.16</v>
      </c>
      <c r="J154" s="1">
        <v>6.92</v>
      </c>
      <c r="K154" s="1">
        <v>0.2</v>
      </c>
      <c r="L154" s="1">
        <v>2.2999999999999998</v>
      </c>
      <c r="M154" s="1">
        <v>0</v>
      </c>
      <c r="N154"/>
      <c r="O154"/>
      <c r="P154"/>
      <c r="Q154"/>
    </row>
    <row r="155" spans="1:17" x14ac:dyDescent="0.25">
      <c r="A155" s="1" t="s">
        <v>106</v>
      </c>
      <c r="B155" s="1" t="s">
        <v>46</v>
      </c>
      <c r="C155" s="1" t="s">
        <v>113</v>
      </c>
      <c r="D155" s="7">
        <f>(H155*Scoring!C$16)+(I155*Scoring!E$17)+(J155*Scoring!C$18)+(F155*Scoring!E$13)+(G155*Scoring!C$14)+(K155*Scoring!C$20)+(L155*Scoring!C$19)+(M155*Scoring!C$15)</f>
        <v>196.98699999999999</v>
      </c>
      <c r="E155" s="5">
        <f>SUMIF(Bye!A:A, B155, Bye!B:B)</f>
        <v>11</v>
      </c>
      <c r="F155" s="1">
        <v>1</v>
      </c>
      <c r="G155" s="1">
        <v>0</v>
      </c>
      <c r="H155" s="1">
        <v>81.48</v>
      </c>
      <c r="I155" s="1">
        <v>854.27</v>
      </c>
      <c r="J155" s="1">
        <v>4.03</v>
      </c>
      <c r="K155" s="1">
        <v>0.8</v>
      </c>
      <c r="L155" s="1">
        <v>2.2000000000000002</v>
      </c>
      <c r="M155" s="1">
        <v>0</v>
      </c>
      <c r="N155"/>
      <c r="O155"/>
      <c r="P155"/>
      <c r="Q155"/>
    </row>
    <row r="156" spans="1:17" x14ac:dyDescent="0.25">
      <c r="A156" s="1" t="s">
        <v>494</v>
      </c>
      <c r="B156" s="1" t="s">
        <v>28</v>
      </c>
      <c r="C156" s="1" t="s">
        <v>113</v>
      </c>
      <c r="D156" s="7">
        <f>(H156*Scoring!C$16)+(I156*Scoring!E$17)+(J156*Scoring!C$18)+(F156*Scoring!E$13)+(G156*Scoring!C$14)+(K156*Scoring!C$20)+(L156*Scoring!C$19)+(M156*Scoring!C$15)</f>
        <v>184.26900000000003</v>
      </c>
      <c r="E156" s="5">
        <f>SUMIF(Bye!A:A, B156, Bye!B:B)</f>
        <v>5</v>
      </c>
      <c r="F156" s="1">
        <v>3.5</v>
      </c>
      <c r="G156" s="1">
        <v>0</v>
      </c>
      <c r="H156" s="1">
        <v>56.97</v>
      </c>
      <c r="I156" s="1">
        <v>843.49</v>
      </c>
      <c r="J156" s="1">
        <v>6.25</v>
      </c>
      <c r="K156" s="1">
        <v>1.2</v>
      </c>
      <c r="L156" s="1">
        <v>2.1</v>
      </c>
      <c r="M156" s="1">
        <v>0</v>
      </c>
      <c r="N156"/>
      <c r="O156"/>
      <c r="P156"/>
      <c r="Q156"/>
    </row>
    <row r="157" spans="1:17" x14ac:dyDescent="0.25">
      <c r="A157" t="s">
        <v>404</v>
      </c>
      <c r="B157" t="s">
        <v>23</v>
      </c>
      <c r="C157" s="1" t="s">
        <v>113</v>
      </c>
      <c r="D157" s="7">
        <f>(H157*Scoring!C$16)+(I157*Scoring!E$17)+(J157*Scoring!C$18)+(F157*Scoring!E$13)+(G157*Scoring!C$14)+(K157*Scoring!C$20)+(L157*Scoring!C$19)+(M157*Scoring!C$15)</f>
        <v>169.05</v>
      </c>
      <c r="E157" s="5">
        <f>SUMIF(Bye!A:A, B157, Bye!B:B)</f>
        <v>7</v>
      </c>
      <c r="F157" s="1">
        <v>2.25</v>
      </c>
      <c r="G157" s="1">
        <v>0</v>
      </c>
      <c r="H157" s="1">
        <v>47.81</v>
      </c>
      <c r="I157" s="1">
        <v>830.95</v>
      </c>
      <c r="J157" s="1">
        <v>5.37</v>
      </c>
      <c r="K157" s="1">
        <v>0.3</v>
      </c>
      <c r="L157" s="1">
        <v>2</v>
      </c>
      <c r="M157" s="1">
        <v>0</v>
      </c>
      <c r="N157"/>
      <c r="O157"/>
      <c r="P157"/>
      <c r="Q157"/>
    </row>
    <row r="158" spans="1:17" x14ac:dyDescent="0.25">
      <c r="A158" s="1" t="s">
        <v>89</v>
      </c>
      <c r="B158" s="1" t="s">
        <v>19</v>
      </c>
      <c r="C158" s="1" t="s">
        <v>113</v>
      </c>
      <c r="D158" s="7">
        <f>(H158*Scoring!C$16)+(I158*Scoring!E$17)+(J158*Scoring!C$18)+(F158*Scoring!E$13)+(G158*Scoring!C$14)+(K158*Scoring!C$20)+(L158*Scoring!C$19)+(M158*Scoring!C$15)</f>
        <v>200.96</v>
      </c>
      <c r="E158" s="5">
        <f>SUMIF(Bye!A:A, B158, Bye!B:B)</f>
        <v>8</v>
      </c>
      <c r="F158" s="1">
        <v>7.05</v>
      </c>
      <c r="G158" s="1">
        <v>0</v>
      </c>
      <c r="H158" s="1">
        <v>78.23</v>
      </c>
      <c r="I158" s="1">
        <v>821.25</v>
      </c>
      <c r="J158" s="1">
        <v>5.75</v>
      </c>
      <c r="K158" s="1">
        <v>0.3</v>
      </c>
      <c r="L158" s="1">
        <v>1.9</v>
      </c>
      <c r="M158" s="1">
        <v>0</v>
      </c>
      <c r="N158"/>
      <c r="O158"/>
      <c r="P158"/>
      <c r="Q158"/>
    </row>
    <row r="159" spans="1:17" x14ac:dyDescent="0.25">
      <c r="A159" s="1" t="s">
        <v>410</v>
      </c>
      <c r="B159" s="1" t="s">
        <v>14</v>
      </c>
      <c r="C159" s="1" t="s">
        <v>113</v>
      </c>
      <c r="D159" s="7">
        <f>(H159*Scoring!C$16)+(I159*Scoring!E$17)+(J159*Scoring!C$18)+(F159*Scoring!E$13)+(G159*Scoring!C$14)+(K159*Scoring!C$20)+(L159*Scoring!C$19)+(M159*Scoring!C$15)</f>
        <v>214.374</v>
      </c>
      <c r="E159" s="5">
        <f>SUMIF(Bye!A:A, B159, Bye!B:B)</f>
        <v>10</v>
      </c>
      <c r="F159" s="1">
        <v>75.95</v>
      </c>
      <c r="G159" s="1">
        <v>1.1000000000000001</v>
      </c>
      <c r="H159" s="1">
        <v>68.930000000000007</v>
      </c>
      <c r="I159" s="1">
        <v>814.69</v>
      </c>
      <c r="J159" s="1">
        <v>7.43</v>
      </c>
      <c r="K159" s="1">
        <v>0.2</v>
      </c>
      <c r="L159" s="1">
        <v>1.8</v>
      </c>
      <c r="M159" s="1">
        <v>0</v>
      </c>
      <c r="N159"/>
      <c r="O159"/>
      <c r="P159"/>
      <c r="Q159"/>
    </row>
    <row r="160" spans="1:17" x14ac:dyDescent="0.25">
      <c r="A160" s="1" t="s">
        <v>267</v>
      </c>
      <c r="B160" s="1" t="s">
        <v>44</v>
      </c>
      <c r="C160" s="1" t="s">
        <v>113</v>
      </c>
      <c r="D160" s="7">
        <f>(H160*Scoring!C$16)+(I160*Scoring!E$17)+(J160*Scoring!C$18)+(F160*Scoring!E$13)+(G160*Scoring!C$14)+(K160*Scoring!C$20)+(L160*Scoring!C$19)+(M160*Scoring!C$15)</f>
        <v>172.07599999999999</v>
      </c>
      <c r="E160" s="5">
        <f>SUMIF(Bye!A:A, B160, Bye!B:B)</f>
        <v>14</v>
      </c>
      <c r="F160" s="1">
        <v>0</v>
      </c>
      <c r="G160" s="1">
        <v>0</v>
      </c>
      <c r="H160" s="1">
        <v>61.78</v>
      </c>
      <c r="I160" s="1">
        <v>811.36</v>
      </c>
      <c r="J160" s="1">
        <v>4.0599999999999996</v>
      </c>
      <c r="K160" s="1">
        <v>0.3</v>
      </c>
      <c r="L160" s="1">
        <v>1.7</v>
      </c>
      <c r="M160" s="1">
        <v>0</v>
      </c>
      <c r="N160"/>
      <c r="O160"/>
      <c r="P160"/>
      <c r="Q160"/>
    </row>
    <row r="161" spans="1:17" x14ac:dyDescent="0.25">
      <c r="A161" t="s">
        <v>406</v>
      </c>
      <c r="B161" t="s">
        <v>57</v>
      </c>
      <c r="C161" s="1" t="s">
        <v>113</v>
      </c>
      <c r="D161" s="7">
        <f>(H161*Scoring!C$16)+(I161*Scoring!E$17)+(J161*Scoring!C$18)+(F161*Scoring!E$13)+(G161*Scoring!C$14)+(K161*Scoring!C$20)+(L161*Scoring!C$19)+(M161*Scoring!C$15)</f>
        <v>184.47700000000003</v>
      </c>
      <c r="E161" s="5">
        <f>SUMIF(Bye!A:A, B161, Bye!B:B)</f>
        <v>5</v>
      </c>
      <c r="F161" s="1">
        <v>35.130000000000003</v>
      </c>
      <c r="G161" s="1">
        <v>0.05</v>
      </c>
      <c r="H161" s="1">
        <v>62.95</v>
      </c>
      <c r="I161" s="1">
        <v>810.54</v>
      </c>
      <c r="J161" s="1">
        <v>5.46</v>
      </c>
      <c r="K161" s="1">
        <v>0.9</v>
      </c>
      <c r="L161" s="1">
        <v>1.6</v>
      </c>
      <c r="M161" s="1">
        <v>0</v>
      </c>
      <c r="N161"/>
      <c r="O161"/>
      <c r="P161"/>
      <c r="Q161"/>
    </row>
    <row r="162" spans="1:17" x14ac:dyDescent="0.25">
      <c r="A162" s="1" t="s">
        <v>247</v>
      </c>
      <c r="B162" s="1" t="s">
        <v>29</v>
      </c>
      <c r="C162" s="1" t="s">
        <v>113</v>
      </c>
      <c r="D162" s="7">
        <f>(H162*Scoring!C$16)+(I162*Scoring!E$17)+(J162*Scoring!C$18)+(F162*Scoring!E$13)+(G162*Scoring!C$14)+(K162*Scoring!C$20)+(L162*Scoring!C$19)+(M162*Scoring!C$15)</f>
        <v>195.32400000000001</v>
      </c>
      <c r="E162" s="5">
        <f>SUMIF(Bye!A:A, B162, Bye!B:B)</f>
        <v>9</v>
      </c>
      <c r="F162" s="1">
        <v>0.25</v>
      </c>
      <c r="G162" s="1">
        <v>0</v>
      </c>
      <c r="H162" s="1">
        <v>71.010000000000005</v>
      </c>
      <c r="I162" s="1">
        <v>809.09</v>
      </c>
      <c r="J162" s="1">
        <v>6.53</v>
      </c>
      <c r="K162" s="1">
        <v>0.3</v>
      </c>
      <c r="L162" s="1">
        <v>1.5</v>
      </c>
      <c r="M162" s="1">
        <v>0</v>
      </c>
      <c r="N162"/>
      <c r="O162"/>
      <c r="P162"/>
      <c r="Q162"/>
    </row>
    <row r="163" spans="1:17" x14ac:dyDescent="0.25">
      <c r="A163" t="s">
        <v>352</v>
      </c>
      <c r="B163" t="s">
        <v>28</v>
      </c>
      <c r="C163" s="1" t="s">
        <v>113</v>
      </c>
      <c r="D163" s="7">
        <f>(H163*Scoring!C$16)+(I163*Scoring!E$17)+(J163*Scoring!C$18)+(F163*Scoring!E$13)+(G163*Scoring!C$14)+(K163*Scoring!C$20)+(L163*Scoring!C$19)+(M163*Scoring!C$15)</f>
        <v>189.47300000000001</v>
      </c>
      <c r="E163" s="5">
        <f>SUMIF(Bye!A:A, B163, Bye!B:B)</f>
        <v>5</v>
      </c>
      <c r="F163" s="1">
        <v>88.09</v>
      </c>
      <c r="G163" s="1">
        <v>1.06</v>
      </c>
      <c r="H163" s="1">
        <v>54.14</v>
      </c>
      <c r="I163" s="1">
        <v>808.64</v>
      </c>
      <c r="J163" s="1">
        <v>6</v>
      </c>
      <c r="K163" s="1">
        <v>0.9</v>
      </c>
      <c r="L163" s="1">
        <v>1.4</v>
      </c>
      <c r="M163" s="1">
        <v>0</v>
      </c>
      <c r="N163"/>
      <c r="O163"/>
      <c r="P163"/>
      <c r="Q163"/>
    </row>
    <row r="164" spans="1:17" x14ac:dyDescent="0.25">
      <c r="A164" s="1" t="s">
        <v>107</v>
      </c>
      <c r="B164" s="1" t="s">
        <v>44</v>
      </c>
      <c r="C164" s="1" t="s">
        <v>113</v>
      </c>
      <c r="D164" s="7">
        <f>(H164*Scoring!C$16)+(I164*Scoring!E$17)+(J164*Scoring!C$18)+(F164*Scoring!E$13)+(G164*Scoring!C$14)+(K164*Scoring!C$20)+(L164*Scoring!C$19)+(M164*Scoring!C$15)</f>
        <v>155.827</v>
      </c>
      <c r="E164" s="5">
        <f>SUMIF(Bye!A:A, B164, Bye!B:B)</f>
        <v>14</v>
      </c>
      <c r="F164" s="1">
        <v>1.25</v>
      </c>
      <c r="G164" s="1">
        <v>0</v>
      </c>
      <c r="H164" s="1">
        <v>52.84</v>
      </c>
      <c r="I164" s="1">
        <v>807.62</v>
      </c>
      <c r="J164" s="1">
        <v>3.05</v>
      </c>
      <c r="K164" s="1">
        <v>0.1</v>
      </c>
      <c r="L164" s="1">
        <v>1.3</v>
      </c>
      <c r="M164" s="1">
        <v>0</v>
      </c>
      <c r="N164"/>
      <c r="O164"/>
      <c r="P164"/>
      <c r="Q164"/>
    </row>
    <row r="165" spans="1:17" x14ac:dyDescent="0.25">
      <c r="A165" s="1" t="s">
        <v>495</v>
      </c>
      <c r="B165" s="1" t="s">
        <v>49</v>
      </c>
      <c r="C165" s="1" t="s">
        <v>113</v>
      </c>
      <c r="D165" s="7">
        <f>(H165*Scoring!C$16)+(I165*Scoring!E$17)+(J165*Scoring!C$18)+(F165*Scoring!E$13)+(G165*Scoring!C$14)+(K165*Scoring!C$20)+(L165*Scoring!C$19)+(M165*Scoring!C$15)</f>
        <v>176.90500000000003</v>
      </c>
      <c r="E165" s="5">
        <f>SUMIF(Bye!A:A, B165, Bye!B:B)</f>
        <v>14</v>
      </c>
      <c r="F165" s="1">
        <v>4.3899999999999997</v>
      </c>
      <c r="G165" s="1">
        <v>0</v>
      </c>
      <c r="H165" s="1">
        <v>64.430000000000007</v>
      </c>
      <c r="I165" s="1">
        <v>795.16</v>
      </c>
      <c r="J165" s="1">
        <v>5.0199999999999996</v>
      </c>
      <c r="K165" s="1">
        <v>1.2</v>
      </c>
      <c r="L165" s="1">
        <v>1.2</v>
      </c>
      <c r="M165" s="1">
        <v>0</v>
      </c>
      <c r="N165"/>
      <c r="O165"/>
      <c r="P165"/>
      <c r="Q165"/>
    </row>
    <row r="166" spans="1:17" x14ac:dyDescent="0.25">
      <c r="A166" s="1" t="s">
        <v>492</v>
      </c>
      <c r="B166" s="1" t="s">
        <v>56</v>
      </c>
      <c r="C166" s="1" t="s">
        <v>113</v>
      </c>
      <c r="D166" s="7">
        <f>(H166*Scoring!C$16)+(I166*Scoring!E$17)+(J166*Scoring!C$18)+(F166*Scoring!E$13)+(G166*Scoring!C$14)+(K166*Scoring!C$20)+(L166*Scoring!C$19)+(M166*Scoring!C$15)</f>
        <v>204.983</v>
      </c>
      <c r="E166" s="5">
        <f>SUMIF(Bye!A:A, B166, Bye!B:B)</f>
        <v>12</v>
      </c>
      <c r="F166" s="1">
        <v>123.53</v>
      </c>
      <c r="G166" s="1">
        <v>2.0699999999999998</v>
      </c>
      <c r="H166" s="1">
        <v>69.95</v>
      </c>
      <c r="I166" s="1">
        <v>786.4</v>
      </c>
      <c r="J166" s="1">
        <v>4.87</v>
      </c>
      <c r="K166" s="1">
        <v>0.9</v>
      </c>
      <c r="L166" s="1">
        <v>1.1000000000000001</v>
      </c>
      <c r="M166" s="1">
        <v>0</v>
      </c>
      <c r="N166"/>
      <c r="O166"/>
      <c r="P166"/>
      <c r="Q166"/>
    </row>
    <row r="167" spans="1:17" x14ac:dyDescent="0.25">
      <c r="A167" s="1" t="s">
        <v>96</v>
      </c>
      <c r="B167" s="1" t="s">
        <v>51</v>
      </c>
      <c r="C167" s="1" t="s">
        <v>113</v>
      </c>
      <c r="D167" s="7">
        <f>(H167*Scoring!C$16)+(I167*Scoring!E$17)+(J167*Scoring!C$18)+(F167*Scoring!E$13)+(G167*Scoring!C$14)+(K167*Scoring!C$20)+(L167*Scoring!C$19)+(M167*Scoring!C$15)</f>
        <v>190.05500000000004</v>
      </c>
      <c r="E167" s="5">
        <f>SUMIF(Bye!A:A, B167, Bye!B:B)</f>
        <v>14</v>
      </c>
      <c r="F167" s="1">
        <v>5.25</v>
      </c>
      <c r="G167" s="1">
        <v>0.3</v>
      </c>
      <c r="H167" s="1">
        <v>79.27</v>
      </c>
      <c r="I167" s="1">
        <v>767.4</v>
      </c>
      <c r="J167" s="1">
        <v>4.82</v>
      </c>
      <c r="K167" s="1">
        <v>0.2</v>
      </c>
      <c r="L167" s="1">
        <v>1</v>
      </c>
      <c r="M167" s="1">
        <v>0</v>
      </c>
      <c r="N167"/>
      <c r="O167"/>
      <c r="P167"/>
      <c r="Q167"/>
    </row>
    <row r="168" spans="1:17" x14ac:dyDescent="0.25">
      <c r="A168" t="s">
        <v>349</v>
      </c>
      <c r="B168" t="s">
        <v>31</v>
      </c>
      <c r="C168" s="1" t="s">
        <v>113</v>
      </c>
      <c r="D168" s="7">
        <f>(H168*Scoring!C$16)+(I168*Scoring!E$17)+(J168*Scoring!C$18)+(F168*Scoring!E$13)+(G168*Scoring!C$14)+(K168*Scoring!C$20)+(L168*Scoring!C$19)+(M168*Scoring!C$15)</f>
        <v>169.38300000000001</v>
      </c>
      <c r="E168" s="5">
        <f>SUMIF(Bye!A:A, B168, Bye!B:B)</f>
        <v>9</v>
      </c>
      <c r="F168" s="1">
        <v>-1</v>
      </c>
      <c r="G168" s="1">
        <v>0</v>
      </c>
      <c r="H168" s="1">
        <v>65.02</v>
      </c>
      <c r="I168" s="1">
        <v>757.03</v>
      </c>
      <c r="J168" s="1">
        <v>4.5599999999999996</v>
      </c>
      <c r="K168" s="1">
        <v>1.3</v>
      </c>
      <c r="L168" s="1">
        <v>0.9</v>
      </c>
      <c r="M168" s="1">
        <v>0</v>
      </c>
      <c r="N168"/>
      <c r="O168"/>
      <c r="P168"/>
      <c r="Q168"/>
    </row>
    <row r="169" spans="1:17" x14ac:dyDescent="0.25">
      <c r="A169" s="1" t="s">
        <v>399</v>
      </c>
      <c r="B169" s="1" t="s">
        <v>21</v>
      </c>
      <c r="C169" s="1" t="s">
        <v>113</v>
      </c>
      <c r="D169" s="7">
        <f>(H169*Scoring!C$16)+(I169*Scoring!E$17)+(J169*Scoring!C$18)+(F169*Scoring!E$13)+(G169*Scoring!C$14)+(K169*Scoring!C$20)+(L169*Scoring!C$19)+(M169*Scoring!C$15)</f>
        <v>176.31300000000002</v>
      </c>
      <c r="E169" s="5">
        <f>SUMIF(Bye!A:A, B169, Bye!B:B)</f>
        <v>8</v>
      </c>
      <c r="F169" s="1">
        <v>0</v>
      </c>
      <c r="G169" s="1">
        <v>0</v>
      </c>
      <c r="H169" s="1">
        <v>58.34</v>
      </c>
      <c r="I169" s="1">
        <v>750.73</v>
      </c>
      <c r="J169" s="1">
        <v>6.9</v>
      </c>
      <c r="K169" s="1">
        <v>0.9</v>
      </c>
      <c r="L169" s="1">
        <v>0.8</v>
      </c>
      <c r="M169" s="1">
        <v>0</v>
      </c>
      <c r="N169"/>
      <c r="O169"/>
      <c r="P169"/>
      <c r="Q169"/>
    </row>
    <row r="170" spans="1:17" x14ac:dyDescent="0.25">
      <c r="A170" s="1" t="s">
        <v>499</v>
      </c>
      <c r="B170" s="1" t="s">
        <v>17</v>
      </c>
      <c r="C170" s="1" t="s">
        <v>113</v>
      </c>
      <c r="D170" s="7">
        <f>(H170*Scoring!C$16)+(I170*Scoring!E$17)+(J170*Scoring!C$18)+(F170*Scoring!E$13)+(G170*Scoring!C$14)+(K170*Scoring!C$20)+(L170*Scoring!C$19)+(M170*Scoring!C$15)</f>
        <v>155.79000000000002</v>
      </c>
      <c r="E170" s="5">
        <f>SUMIF(Bye!A:A, B170, Bye!B:B)</f>
        <v>6</v>
      </c>
      <c r="F170" s="1">
        <v>2.5</v>
      </c>
      <c r="G170" s="1">
        <v>0</v>
      </c>
      <c r="H170" s="1">
        <v>52.78</v>
      </c>
      <c r="I170" s="1">
        <v>746.6</v>
      </c>
      <c r="J170" s="1">
        <v>4.45</v>
      </c>
      <c r="K170" s="1">
        <v>0.7</v>
      </c>
      <c r="L170" s="1">
        <v>0.7</v>
      </c>
      <c r="M170" s="1">
        <v>0</v>
      </c>
      <c r="N170"/>
      <c r="O170"/>
      <c r="P170"/>
      <c r="Q170"/>
    </row>
    <row r="171" spans="1:17" x14ac:dyDescent="0.25">
      <c r="A171" s="1" t="s">
        <v>493</v>
      </c>
      <c r="B171" s="1" t="s">
        <v>42</v>
      </c>
      <c r="C171" s="1" t="s">
        <v>113</v>
      </c>
      <c r="D171" s="7">
        <f>(H171*Scoring!C$16)+(I171*Scoring!E$17)+(J171*Scoring!C$18)+(F171*Scoring!E$13)+(G171*Scoring!C$14)+(K171*Scoring!C$20)+(L171*Scoring!C$19)+(M171*Scoring!C$15)</f>
        <v>165.06800000000004</v>
      </c>
      <c r="E171" s="5">
        <f>SUMIF(Bye!A:A, B171, Bye!B:B)</f>
        <v>8</v>
      </c>
      <c r="F171" s="1">
        <v>8.6999999999999993</v>
      </c>
      <c r="G171" s="1">
        <v>0.05</v>
      </c>
      <c r="H171" s="1">
        <v>56.97</v>
      </c>
      <c r="I171" s="1">
        <v>736.88</v>
      </c>
      <c r="J171" s="1">
        <v>5.44</v>
      </c>
      <c r="K171" s="1">
        <v>1.2</v>
      </c>
      <c r="L171" s="1">
        <v>0.6</v>
      </c>
      <c r="M171" s="1">
        <v>0</v>
      </c>
      <c r="N171"/>
      <c r="O171"/>
      <c r="P171"/>
      <c r="Q171"/>
    </row>
    <row r="172" spans="1:17" x14ac:dyDescent="0.25">
      <c r="A172" s="1" t="s">
        <v>88</v>
      </c>
      <c r="B172" s="1" t="s">
        <v>49</v>
      </c>
      <c r="C172" s="1" t="s">
        <v>113</v>
      </c>
      <c r="D172" s="7">
        <f>(H172*Scoring!C$16)+(I172*Scoring!E$17)+(J172*Scoring!C$18)+(F172*Scoring!E$13)+(G172*Scoring!C$14)+(K172*Scoring!C$20)+(L172*Scoring!C$19)+(M172*Scoring!C$15)</f>
        <v>175.06399999999999</v>
      </c>
      <c r="E172" s="5">
        <f>SUMIF(Bye!A:A, B172, Bye!B:B)</f>
        <v>14</v>
      </c>
      <c r="F172" s="1">
        <v>0.5</v>
      </c>
      <c r="G172" s="1">
        <v>0</v>
      </c>
      <c r="H172" s="1">
        <v>68.52</v>
      </c>
      <c r="I172" s="1">
        <v>724.14</v>
      </c>
      <c r="J172" s="1">
        <v>5.48</v>
      </c>
      <c r="K172" s="1">
        <v>0.3</v>
      </c>
      <c r="L172" s="1">
        <v>0.5</v>
      </c>
      <c r="M172" s="1">
        <v>0</v>
      </c>
      <c r="N172"/>
      <c r="O172"/>
      <c r="P172"/>
      <c r="Q172"/>
    </row>
    <row r="173" spans="1:17" x14ac:dyDescent="0.25">
      <c r="A173" s="1" t="s">
        <v>266</v>
      </c>
      <c r="B173" s="1" t="s">
        <v>33</v>
      </c>
      <c r="C173" s="1" t="s">
        <v>113</v>
      </c>
      <c r="D173" s="7">
        <f>(H173*Scoring!C$16)+(I173*Scoring!E$17)+(J173*Scoring!C$18)+(F173*Scoring!E$13)+(G173*Scoring!C$14)+(K173*Scoring!C$20)+(L173*Scoring!C$19)+(M173*Scoring!C$15)</f>
        <v>171.76600000000002</v>
      </c>
      <c r="E173" s="5">
        <f>SUMIF(Bye!A:A, B173, Bye!B:B)</f>
        <v>14</v>
      </c>
      <c r="F173" s="1">
        <v>9.8000000000000007</v>
      </c>
      <c r="G173" s="1">
        <v>0</v>
      </c>
      <c r="H173" s="1">
        <v>76.23</v>
      </c>
      <c r="I173" s="1">
        <v>714.76</v>
      </c>
      <c r="J173" s="1">
        <v>3.68</v>
      </c>
      <c r="K173" s="1">
        <v>0.2</v>
      </c>
      <c r="L173" s="1">
        <v>0.4</v>
      </c>
      <c r="M173" s="1">
        <v>0</v>
      </c>
      <c r="N173"/>
      <c r="O173"/>
      <c r="P173"/>
      <c r="Q173"/>
    </row>
    <row r="174" spans="1:17" x14ac:dyDescent="0.25">
      <c r="A174" s="1" t="s">
        <v>403</v>
      </c>
      <c r="B174" s="1" t="s">
        <v>43</v>
      </c>
      <c r="C174" s="1" t="s">
        <v>113</v>
      </c>
      <c r="D174" s="7">
        <f>(H174*Scoring!C$16)+(I174*Scoring!E$17)+(J174*Scoring!C$18)+(F174*Scoring!E$13)+(G174*Scoring!C$14)+(K174*Scoring!C$20)+(L174*Scoring!C$19)+(M174*Scoring!C$15)</f>
        <v>147.316</v>
      </c>
      <c r="E174" s="5">
        <f>SUMIF(Bye!A:A, B174, Bye!B:B)</f>
        <v>5</v>
      </c>
      <c r="F174" s="1">
        <v>0</v>
      </c>
      <c r="G174" s="1">
        <v>0</v>
      </c>
      <c r="H174" s="1">
        <v>56.86</v>
      </c>
      <c r="I174" s="1">
        <v>701.16</v>
      </c>
      <c r="J174" s="1">
        <v>3.34</v>
      </c>
      <c r="K174" s="1">
        <v>0.6</v>
      </c>
      <c r="L174" s="1">
        <v>0.3</v>
      </c>
      <c r="N174"/>
      <c r="O174"/>
      <c r="P174"/>
      <c r="Q174"/>
    </row>
    <row r="175" spans="1:17" x14ac:dyDescent="0.25">
      <c r="A175" t="s">
        <v>345</v>
      </c>
      <c r="B175" t="s">
        <v>21</v>
      </c>
      <c r="C175" s="1" t="s">
        <v>113</v>
      </c>
      <c r="D175" s="7">
        <f>(H175*Scoring!C$16)+(I175*Scoring!E$17)+(J175*Scoring!C$18)+(F175*Scoring!E$13)+(G175*Scoring!C$14)+(K175*Scoring!C$20)+(L175*Scoring!C$19)+(M175*Scoring!C$15)</f>
        <v>159.03400000000005</v>
      </c>
      <c r="E175" s="5">
        <f>SUMIF(Bye!A:A, B175, Bye!B:B)</f>
        <v>8</v>
      </c>
      <c r="F175" s="1">
        <v>1.5</v>
      </c>
      <c r="G175" s="1">
        <v>0</v>
      </c>
      <c r="H175" s="1">
        <v>55.32</v>
      </c>
      <c r="I175" s="1">
        <v>687.44</v>
      </c>
      <c r="J175" s="1">
        <v>5.82</v>
      </c>
      <c r="K175" s="1">
        <v>0.7</v>
      </c>
      <c r="L175" s="1">
        <v>0.2</v>
      </c>
      <c r="M175" s="1">
        <v>0</v>
      </c>
      <c r="N175"/>
      <c r="O175"/>
      <c r="P175"/>
      <c r="Q175"/>
    </row>
    <row r="176" spans="1:17" x14ac:dyDescent="0.25">
      <c r="A176" t="s">
        <v>358</v>
      </c>
      <c r="B176" t="s">
        <v>55</v>
      </c>
      <c r="C176" s="1" t="s">
        <v>113</v>
      </c>
      <c r="D176" s="7">
        <f>(H176*Scoring!C$16)+(I176*Scoring!E$17)+(J176*Scoring!C$18)+(F176*Scoring!E$13)+(G176*Scoring!C$14)+(K176*Scoring!C$20)+(L176*Scoring!C$19)+(M176*Scoring!C$15)</f>
        <v>151.78800000000004</v>
      </c>
      <c r="E176" s="5">
        <f>SUMIF(Bye!A:A, B176, Bye!B:B)</f>
        <v>12</v>
      </c>
      <c r="F176" s="1">
        <v>6.2</v>
      </c>
      <c r="G176" s="1">
        <v>0.05</v>
      </c>
      <c r="H176" s="1">
        <v>45.75</v>
      </c>
      <c r="I176" s="1">
        <v>676.38</v>
      </c>
      <c r="J176" s="1">
        <v>6.23</v>
      </c>
      <c r="K176" s="1">
        <v>0.2</v>
      </c>
      <c r="L176" s="1">
        <v>0.1</v>
      </c>
      <c r="M176" s="1">
        <v>0</v>
      </c>
      <c r="N176"/>
      <c r="O176"/>
      <c r="P176"/>
      <c r="Q176"/>
    </row>
    <row r="177" spans="1:17" x14ac:dyDescent="0.25">
      <c r="A177" s="1" t="s">
        <v>354</v>
      </c>
      <c r="B177" s="1" t="s">
        <v>46</v>
      </c>
      <c r="C177" s="1" t="s">
        <v>113</v>
      </c>
      <c r="D177" s="7">
        <f>(H177*Scoring!C$16)+(I177*Scoring!E$17)+(J177*Scoring!C$18)+(F177*Scoring!E$13)+(G177*Scoring!C$14)+(K177*Scoring!C$20)+(L177*Scoring!C$19)+(M177*Scoring!C$15)</f>
        <v>159.10600000000002</v>
      </c>
      <c r="E177" s="5">
        <f>SUMIF(Bye!A:A, B177, Bye!B:B)</f>
        <v>11</v>
      </c>
      <c r="F177" s="1">
        <v>2.75</v>
      </c>
      <c r="G177" s="1">
        <v>0</v>
      </c>
      <c r="H177" s="1">
        <v>67.75</v>
      </c>
      <c r="I177" s="1">
        <v>674.61</v>
      </c>
      <c r="J177" s="1">
        <v>3.97</v>
      </c>
      <c r="K177" s="1">
        <v>0.2</v>
      </c>
      <c r="L177" s="1">
        <v>0</v>
      </c>
      <c r="M177" s="1">
        <v>0</v>
      </c>
      <c r="N177"/>
      <c r="O177"/>
      <c r="P177"/>
      <c r="Q177"/>
    </row>
    <row r="178" spans="1:17" x14ac:dyDescent="0.25">
      <c r="A178" s="1" t="s">
        <v>424</v>
      </c>
      <c r="B178" s="1" t="s">
        <v>44</v>
      </c>
      <c r="C178" s="1" t="s">
        <v>113</v>
      </c>
      <c r="D178" s="7">
        <f>(H178*Scoring!C$16)+(I178*Scoring!E$17)+(J178*Scoring!C$18)+(F178*Scoring!E$13)+(G178*Scoring!C$14)+(K178*Scoring!C$20)+(L178*Scoring!C$19)+(M178*Scoring!C$15)</f>
        <v>143.73500000000001</v>
      </c>
      <c r="E178" s="5">
        <f>SUMIF(Bye!A:A, B178, Bye!B:B)</f>
        <v>14</v>
      </c>
      <c r="F178" s="1">
        <v>43</v>
      </c>
      <c r="G178" s="1">
        <v>0.31</v>
      </c>
      <c r="H178" s="1">
        <v>46.58</v>
      </c>
      <c r="I178" s="1">
        <v>672.15</v>
      </c>
      <c r="J178" s="1">
        <v>4.03</v>
      </c>
      <c r="K178" s="1">
        <v>0.4</v>
      </c>
      <c r="L178" s="1">
        <v>0</v>
      </c>
      <c r="M178" s="1">
        <v>0</v>
      </c>
      <c r="N178"/>
      <c r="O178"/>
      <c r="P178"/>
      <c r="Q178"/>
    </row>
    <row r="179" spans="1:17" x14ac:dyDescent="0.25">
      <c r="A179" s="1" t="s">
        <v>95</v>
      </c>
      <c r="B179" s="1" t="s">
        <v>14</v>
      </c>
      <c r="C179" s="1" t="s">
        <v>113</v>
      </c>
      <c r="D179" s="7">
        <f>(H179*Scoring!C$16)+(I179*Scoring!E$17)+(J179*Scoring!C$18)+(F179*Scoring!E$13)+(G179*Scoring!C$14)+(K179*Scoring!C$20)+(L179*Scoring!C$19)+(M179*Scoring!C$15)</f>
        <v>150.79700000000003</v>
      </c>
      <c r="E179" s="5">
        <f>SUMIF(Bye!A:A, B179, Bye!B:B)</f>
        <v>10</v>
      </c>
      <c r="F179" s="1">
        <v>18.39</v>
      </c>
      <c r="G179" s="1">
        <v>0</v>
      </c>
      <c r="H179" s="1">
        <v>58.63</v>
      </c>
      <c r="I179" s="1">
        <v>671.88</v>
      </c>
      <c r="J179" s="1">
        <v>3.89</v>
      </c>
      <c r="K179" s="1">
        <v>0.2</v>
      </c>
      <c r="L179" s="1">
        <v>0</v>
      </c>
      <c r="M179" s="1">
        <v>0</v>
      </c>
      <c r="N179"/>
      <c r="O179"/>
      <c r="P179"/>
      <c r="Q179"/>
    </row>
    <row r="180" spans="1:17" x14ac:dyDescent="0.25">
      <c r="A180" s="1" t="s">
        <v>361</v>
      </c>
      <c r="B180" s="1" t="s">
        <v>26</v>
      </c>
      <c r="C180" s="1" t="s">
        <v>113</v>
      </c>
      <c r="D180" s="7">
        <f>(H180*Scoring!C$16)+(I180*Scoring!E$17)+(J180*Scoring!C$18)+(F180*Scoring!E$13)+(G180*Scoring!C$14)+(K180*Scoring!C$20)+(L180*Scoring!C$19)+(M180*Scoring!C$15)</f>
        <v>140.66499999999999</v>
      </c>
      <c r="E180" s="5">
        <f>SUMIF(Bye!A:A, B180, Bye!B:B)</f>
        <v>11</v>
      </c>
      <c r="F180" s="1">
        <v>30.85</v>
      </c>
      <c r="G180" s="1">
        <v>0.05</v>
      </c>
      <c r="H180" s="1">
        <v>52.01</v>
      </c>
      <c r="I180" s="1">
        <v>644.29999999999995</v>
      </c>
      <c r="J180" s="1">
        <v>3.69</v>
      </c>
      <c r="K180" s="1">
        <v>1.3</v>
      </c>
      <c r="L180" s="1">
        <v>0</v>
      </c>
      <c r="M180" s="1">
        <v>0</v>
      </c>
      <c r="N180"/>
      <c r="O180"/>
      <c r="P180"/>
      <c r="Q180"/>
    </row>
    <row r="181" spans="1:17" x14ac:dyDescent="0.25">
      <c r="A181" s="1" t="s">
        <v>402</v>
      </c>
      <c r="B181" s="1" t="s">
        <v>51</v>
      </c>
      <c r="C181" s="1" t="s">
        <v>113</v>
      </c>
      <c r="D181" s="7">
        <f>(H181*Scoring!C$16)+(I181*Scoring!E$17)+(J181*Scoring!C$18)+(F181*Scoring!E$13)+(G181*Scoring!C$14)+(K181*Scoring!C$20)+(L181*Scoring!C$19)+(M181*Scoring!C$15)</f>
        <v>142.71499999999997</v>
      </c>
      <c r="E181" s="5">
        <f>SUMIF(Bye!A:A, B181, Bye!B:B)</f>
        <v>14</v>
      </c>
      <c r="F181" s="1">
        <v>9.8000000000000007</v>
      </c>
      <c r="G181" s="1">
        <v>0</v>
      </c>
      <c r="H181" s="1">
        <v>59.23</v>
      </c>
      <c r="I181" s="1">
        <v>637.25</v>
      </c>
      <c r="J181" s="1">
        <v>3.18</v>
      </c>
      <c r="K181" s="1">
        <v>0.3</v>
      </c>
      <c r="L181" s="1">
        <v>0</v>
      </c>
      <c r="M181" s="1">
        <v>0</v>
      </c>
      <c r="N181"/>
      <c r="O181"/>
      <c r="P181"/>
      <c r="Q181"/>
    </row>
    <row r="182" spans="1:17" x14ac:dyDescent="0.25">
      <c r="A182" s="1" t="s">
        <v>515</v>
      </c>
      <c r="B182" s="1" t="s">
        <v>50</v>
      </c>
      <c r="C182" s="1" t="s">
        <v>113</v>
      </c>
      <c r="D182" s="7">
        <f>(H182*Scoring!C$16)+(I182*Scoring!E$17)+(J182*Scoring!C$18)+(F182*Scoring!E$13)+(G182*Scoring!C$14)+(K182*Scoring!C$20)+(L182*Scoring!C$19)+(M182*Scoring!C$15)</f>
        <v>148.68200000000002</v>
      </c>
      <c r="E182" s="5">
        <f>SUMIF(Bye!A:A, B182, Bye!B:B)</f>
        <v>8</v>
      </c>
      <c r="F182" s="1">
        <v>0</v>
      </c>
      <c r="G182" s="1">
        <v>0</v>
      </c>
      <c r="H182" s="1">
        <v>60.51</v>
      </c>
      <c r="I182" s="1">
        <v>629.32000000000005</v>
      </c>
      <c r="J182" s="1">
        <v>4.24</v>
      </c>
      <c r="K182" s="1">
        <v>0.2</v>
      </c>
      <c r="L182" s="1">
        <v>0</v>
      </c>
      <c r="M182" s="1">
        <v>0</v>
      </c>
      <c r="N182"/>
      <c r="O182"/>
      <c r="P182"/>
      <c r="Q182"/>
    </row>
    <row r="183" spans="1:17" x14ac:dyDescent="0.25">
      <c r="A183" s="1" t="s">
        <v>97</v>
      </c>
      <c r="B183" s="1" t="s">
        <v>33</v>
      </c>
      <c r="C183" s="1" t="s">
        <v>113</v>
      </c>
      <c r="D183" s="7">
        <f>(H183*Scoring!C$16)+(I183*Scoring!E$17)+(J183*Scoring!C$18)+(F183*Scoring!E$13)+(G183*Scoring!C$14)+(K183*Scoring!C$20)+(L183*Scoring!C$19)+(M183*Scoring!C$15)</f>
        <v>118.902</v>
      </c>
      <c r="E183" s="5">
        <f>SUMIF(Bye!A:A, B183, Bye!B:B)</f>
        <v>14</v>
      </c>
      <c r="F183" s="1">
        <v>6.15</v>
      </c>
      <c r="G183" s="1">
        <v>0.05</v>
      </c>
      <c r="H183" s="1">
        <v>39.94</v>
      </c>
      <c r="I183" s="1">
        <v>626.47</v>
      </c>
      <c r="J183" s="1">
        <v>2.6</v>
      </c>
      <c r="K183" s="1">
        <v>0.2</v>
      </c>
      <c r="L183" s="1">
        <v>0</v>
      </c>
      <c r="M183" s="1">
        <v>0</v>
      </c>
      <c r="N183"/>
      <c r="O183"/>
      <c r="P183"/>
      <c r="Q183"/>
    </row>
    <row r="184" spans="1:17" x14ac:dyDescent="0.25">
      <c r="A184" s="1" t="s">
        <v>269</v>
      </c>
      <c r="B184" s="1" t="s">
        <v>28</v>
      </c>
      <c r="C184" s="1" t="s">
        <v>113</v>
      </c>
      <c r="D184" s="7">
        <f>(H184*Scoring!C$16)+(I184*Scoring!E$17)+(J184*Scoring!C$18)+(F184*Scoring!E$13)+(G184*Scoring!C$14)+(K184*Scoring!C$20)+(L184*Scoring!C$19)+(M184*Scoring!C$15)</f>
        <v>132.90800000000002</v>
      </c>
      <c r="E184" s="5">
        <f>SUMIF(Bye!A:A, B184, Bye!B:B)</f>
        <v>5</v>
      </c>
      <c r="F184" s="1">
        <v>0.5</v>
      </c>
      <c r="G184" s="1">
        <v>0</v>
      </c>
      <c r="H184" s="1">
        <v>43.3</v>
      </c>
      <c r="I184" s="1">
        <v>624.58000000000004</v>
      </c>
      <c r="J184" s="1">
        <v>4.55</v>
      </c>
      <c r="K184" s="1">
        <v>0.2</v>
      </c>
      <c r="L184" s="1">
        <v>0</v>
      </c>
      <c r="M184" s="1">
        <v>0</v>
      </c>
      <c r="N184"/>
      <c r="O184"/>
      <c r="P184"/>
      <c r="Q184"/>
    </row>
    <row r="185" spans="1:17" x14ac:dyDescent="0.25">
      <c r="A185" s="1" t="s">
        <v>351</v>
      </c>
      <c r="B185" s="1" t="s">
        <v>45</v>
      </c>
      <c r="C185" s="1" t="s">
        <v>113</v>
      </c>
      <c r="D185" s="7">
        <f>(H185*Scoring!C$16)+(I185*Scoring!E$17)+(J185*Scoring!C$18)+(F185*Scoring!E$13)+(G185*Scoring!C$14)+(K185*Scoring!C$20)+(L185*Scoring!C$19)+(M185*Scoring!C$15)</f>
        <v>144.08999999999997</v>
      </c>
      <c r="E185" s="5">
        <f>SUMIF(Bye!A:A, B185, Bye!B:B)</f>
        <v>12</v>
      </c>
      <c r="F185" s="1">
        <v>42.65</v>
      </c>
      <c r="G185" s="1">
        <v>0.2</v>
      </c>
      <c r="H185" s="1">
        <v>50.83</v>
      </c>
      <c r="I185" s="1">
        <v>622.75</v>
      </c>
      <c r="J185" s="1">
        <v>4.32</v>
      </c>
      <c r="K185" s="1">
        <v>0.4</v>
      </c>
      <c r="L185" s="1">
        <v>0</v>
      </c>
      <c r="M185" s="1">
        <v>0</v>
      </c>
      <c r="N185"/>
      <c r="O185"/>
      <c r="P185"/>
      <c r="Q185"/>
    </row>
    <row r="186" spans="1:17" x14ac:dyDescent="0.25">
      <c r="A186" s="1" t="s">
        <v>496</v>
      </c>
      <c r="B186" s="1" t="s">
        <v>24</v>
      </c>
      <c r="C186" s="1" t="s">
        <v>113</v>
      </c>
      <c r="D186" s="7">
        <f>(H186*Scoring!C$16)+(I186*Scoring!E$17)+(J186*Scoring!C$18)+(F186*Scoring!E$13)+(G186*Scoring!C$14)+(K186*Scoring!C$20)+(L186*Scoring!C$19)+(M186*Scoring!C$15)</f>
        <v>137.26800000000003</v>
      </c>
      <c r="E186" s="5">
        <f>SUMIF(Bye!A:A, B186, Bye!B:B)</f>
        <v>9</v>
      </c>
      <c r="F186" s="1">
        <v>17.75</v>
      </c>
      <c r="G186" s="1">
        <v>0.05</v>
      </c>
      <c r="H186" s="1">
        <v>47.64</v>
      </c>
      <c r="I186" s="1">
        <v>621.73</v>
      </c>
      <c r="J186" s="1">
        <v>4.43</v>
      </c>
      <c r="K186" s="1">
        <v>1.2</v>
      </c>
      <c r="L186" s="1">
        <v>0</v>
      </c>
      <c r="M186" s="1">
        <v>0</v>
      </c>
      <c r="N186"/>
      <c r="O186"/>
      <c r="P186"/>
      <c r="Q186"/>
    </row>
    <row r="187" spans="1:17" x14ac:dyDescent="0.25">
      <c r="A187" t="s">
        <v>500</v>
      </c>
      <c r="B187" t="s">
        <v>57</v>
      </c>
      <c r="C187" s="1" t="s">
        <v>113</v>
      </c>
      <c r="D187" s="7">
        <f>(H187*Scoring!C$16)+(I187*Scoring!E$17)+(J187*Scoring!C$18)+(F187*Scoring!E$13)+(G187*Scoring!C$14)+(K187*Scoring!C$20)+(L187*Scoring!C$19)+(M187*Scoring!C$15)</f>
        <v>138.39000000000001</v>
      </c>
      <c r="E187" s="5">
        <f>SUMIF(Bye!A:A, B187, Bye!B:B)</f>
        <v>5</v>
      </c>
      <c r="F187" s="1">
        <v>15.98</v>
      </c>
      <c r="G187" s="1">
        <v>0.05</v>
      </c>
      <c r="H187" s="1">
        <v>52.98</v>
      </c>
      <c r="I187" s="1">
        <v>615.72</v>
      </c>
      <c r="J187" s="1">
        <v>3.84</v>
      </c>
      <c r="K187" s="1">
        <v>1.1000000000000001</v>
      </c>
      <c r="L187" s="1">
        <v>0</v>
      </c>
      <c r="M187" s="1">
        <v>0</v>
      </c>
      <c r="N187"/>
      <c r="O187"/>
      <c r="P187"/>
      <c r="Q187"/>
    </row>
    <row r="188" spans="1:17" x14ac:dyDescent="0.25">
      <c r="A188" s="1" t="s">
        <v>100</v>
      </c>
      <c r="B188" s="1" t="s">
        <v>17</v>
      </c>
      <c r="C188" s="1" t="s">
        <v>113</v>
      </c>
      <c r="D188" s="7">
        <f>(H188*Scoring!C$16)+(I188*Scoring!E$17)+(J188*Scoring!C$18)+(F188*Scoring!E$13)+(G188*Scoring!C$14)+(K188*Scoring!C$20)+(L188*Scoring!C$19)+(M188*Scoring!C$15)</f>
        <v>128.34800000000001</v>
      </c>
      <c r="E188" s="5">
        <f>SUMIF(Bye!A:A, B188, Bye!B:B)</f>
        <v>6</v>
      </c>
      <c r="F188" s="1">
        <v>1.75</v>
      </c>
      <c r="G188" s="1">
        <v>0</v>
      </c>
      <c r="H188" s="1">
        <v>47.69</v>
      </c>
      <c r="I188" s="1">
        <v>611.42999999999995</v>
      </c>
      <c r="J188" s="1">
        <v>3.34</v>
      </c>
      <c r="K188" s="1">
        <v>0.7</v>
      </c>
      <c r="L188" s="1">
        <v>0</v>
      </c>
      <c r="M188" s="1">
        <v>0</v>
      </c>
      <c r="N188"/>
      <c r="O188"/>
      <c r="P188"/>
      <c r="Q188"/>
    </row>
    <row r="189" spans="1:17" x14ac:dyDescent="0.25">
      <c r="A189" s="1" t="s">
        <v>498</v>
      </c>
      <c r="B189" s="1" t="s">
        <v>50</v>
      </c>
      <c r="C189" s="1" t="s">
        <v>113</v>
      </c>
      <c r="D189" s="7">
        <f>(H189*Scoring!C$16)+(I189*Scoring!E$17)+(J189*Scoring!C$18)+(F189*Scoring!E$13)+(G189*Scoring!C$14)+(K189*Scoring!C$20)+(L189*Scoring!C$19)+(M189*Scoring!C$15)</f>
        <v>136.649</v>
      </c>
      <c r="E189" s="5">
        <f>SUMIF(Bye!A:A, B189, Bye!B:B)</f>
        <v>8</v>
      </c>
      <c r="F189" s="1">
        <v>2</v>
      </c>
      <c r="G189" s="1">
        <v>0</v>
      </c>
      <c r="H189" s="1">
        <v>55.27</v>
      </c>
      <c r="I189" s="1">
        <v>601.19000000000005</v>
      </c>
      <c r="J189" s="1">
        <v>3.71</v>
      </c>
      <c r="K189" s="1">
        <v>1.2</v>
      </c>
      <c r="L189" s="1">
        <v>0</v>
      </c>
      <c r="M189" s="1">
        <v>0</v>
      </c>
      <c r="N189"/>
      <c r="O189"/>
      <c r="P189"/>
      <c r="Q189"/>
    </row>
    <row r="190" spans="1:17" x14ac:dyDescent="0.25">
      <c r="A190" t="s">
        <v>270</v>
      </c>
      <c r="B190" t="s">
        <v>43</v>
      </c>
      <c r="C190" s="1" t="s">
        <v>113</v>
      </c>
      <c r="D190" s="7">
        <f>(H190*Scoring!C$16)+(I190*Scoring!E$17)+(J190*Scoring!C$18)+(F190*Scoring!E$13)+(G190*Scoring!C$14)+(K190*Scoring!C$20)+(L190*Scoring!C$19)+(M190*Scoring!C$15)</f>
        <v>121.12899999999999</v>
      </c>
      <c r="E190" s="5">
        <f>SUMIF(Bye!A:A, B190, Bye!B:B)</f>
        <v>5</v>
      </c>
      <c r="F190" s="1">
        <v>2</v>
      </c>
      <c r="G190" s="1">
        <v>0</v>
      </c>
      <c r="H190" s="1">
        <v>39.44</v>
      </c>
      <c r="I190" s="1">
        <v>582.49</v>
      </c>
      <c r="J190" s="1">
        <v>3.99</v>
      </c>
      <c r="K190" s="1">
        <v>0.7</v>
      </c>
      <c r="L190" s="1">
        <v>0</v>
      </c>
      <c r="M190" s="1">
        <v>0</v>
      </c>
      <c r="N190"/>
      <c r="O190"/>
      <c r="P190"/>
      <c r="Q190"/>
    </row>
    <row r="191" spans="1:17" x14ac:dyDescent="0.25">
      <c r="A191" s="1" t="s">
        <v>497</v>
      </c>
      <c r="B191" s="1" t="s">
        <v>55</v>
      </c>
      <c r="C191" s="1" t="s">
        <v>113</v>
      </c>
      <c r="D191" s="7">
        <f>(H191*Scoring!C$16)+(I191*Scoring!E$17)+(J191*Scoring!C$18)+(F191*Scoring!E$13)+(G191*Scoring!C$14)+(K191*Scoring!C$20)+(L191*Scoring!C$19)+(M191*Scoring!C$15)</f>
        <v>113.215</v>
      </c>
      <c r="E191" s="5">
        <f>SUMIF(Bye!A:A, B191, Bye!B:B)</f>
        <v>12</v>
      </c>
      <c r="F191" s="1">
        <v>2.5</v>
      </c>
      <c r="G191" s="1">
        <v>0</v>
      </c>
      <c r="H191" s="1">
        <v>38.090000000000003</v>
      </c>
      <c r="I191" s="1">
        <v>579.75</v>
      </c>
      <c r="J191" s="1">
        <v>3</v>
      </c>
      <c r="K191" s="1">
        <v>1.1000000000000001</v>
      </c>
      <c r="L191" s="1">
        <v>0</v>
      </c>
      <c r="M191" s="1">
        <v>0</v>
      </c>
      <c r="N191"/>
      <c r="O191"/>
      <c r="P191"/>
      <c r="Q191"/>
    </row>
    <row r="192" spans="1:17" x14ac:dyDescent="0.25">
      <c r="A192" t="s">
        <v>502</v>
      </c>
      <c r="B192" t="s">
        <v>25</v>
      </c>
      <c r="C192" s="1" t="s">
        <v>113</v>
      </c>
      <c r="D192" s="7">
        <f>(H192*Scoring!C$16)+(I192*Scoring!E$17)+(J192*Scoring!C$18)+(F192*Scoring!E$13)+(G192*Scoring!C$14)+(K192*Scoring!C$20)+(L192*Scoring!C$19)+(M192*Scoring!C$15)</f>
        <v>127.371</v>
      </c>
      <c r="E192" s="5">
        <f>SUMIF(Bye!A:A, B192, Bye!B:B)</f>
        <v>5</v>
      </c>
      <c r="F192" s="1">
        <v>35.450000000000003</v>
      </c>
      <c r="G192" s="1">
        <v>0.1</v>
      </c>
      <c r="H192" s="1">
        <v>53.29</v>
      </c>
      <c r="I192" s="1">
        <v>571.96</v>
      </c>
      <c r="J192" s="1">
        <v>2.34</v>
      </c>
      <c r="K192" s="1">
        <v>1.3</v>
      </c>
      <c r="L192" s="1">
        <v>0</v>
      </c>
      <c r="M192" s="1">
        <v>0</v>
      </c>
      <c r="N192"/>
      <c r="O192"/>
      <c r="P192"/>
      <c r="Q192"/>
    </row>
    <row r="193" spans="1:17" x14ac:dyDescent="0.25">
      <c r="A193" s="1" t="s">
        <v>262</v>
      </c>
      <c r="B193" s="1" t="s">
        <v>46</v>
      </c>
      <c r="C193" s="1" t="s">
        <v>113</v>
      </c>
      <c r="D193" s="7">
        <f>(H193*Scoring!C$16)+(I193*Scoring!E$17)+(J193*Scoring!C$18)+(F193*Scoring!E$13)+(G193*Scoring!C$14)+(K193*Scoring!C$20)+(L193*Scoring!C$19)+(M193*Scoring!C$15)</f>
        <v>119.07000000000001</v>
      </c>
      <c r="E193" s="5">
        <f>SUMIF(Bye!A:A, B193, Bye!B:B)</f>
        <v>11</v>
      </c>
      <c r="F193" s="1">
        <v>0</v>
      </c>
      <c r="G193" s="1">
        <v>0</v>
      </c>
      <c r="H193" s="1">
        <v>39.909999999999997</v>
      </c>
      <c r="I193" s="1">
        <v>571.79999999999995</v>
      </c>
      <c r="J193" s="1">
        <v>3.68</v>
      </c>
      <c r="K193" s="1">
        <v>0.1</v>
      </c>
      <c r="L193" s="1">
        <v>0</v>
      </c>
      <c r="N193"/>
      <c r="O193"/>
      <c r="P193"/>
      <c r="Q193"/>
    </row>
    <row r="194" spans="1:17" x14ac:dyDescent="0.25">
      <c r="A194" s="1" t="s">
        <v>414</v>
      </c>
      <c r="B194" s="1" t="s">
        <v>49</v>
      </c>
      <c r="C194" s="1" t="s">
        <v>113</v>
      </c>
      <c r="D194" s="7">
        <f>(H194*Scoring!C$16)+(I194*Scoring!E$17)+(J194*Scoring!C$18)+(F194*Scoring!E$13)+(G194*Scoring!C$14)+(K194*Scoring!C$20)+(L194*Scoring!C$19)+(M194*Scoring!C$15)</f>
        <v>129.10599999999999</v>
      </c>
      <c r="E194" s="5">
        <f>SUMIF(Bye!A:A, B194, Bye!B:B)</f>
        <v>14</v>
      </c>
      <c r="F194" s="1">
        <v>18.55</v>
      </c>
      <c r="G194" s="1">
        <v>0.05</v>
      </c>
      <c r="H194" s="1">
        <v>48.61</v>
      </c>
      <c r="I194" s="1">
        <v>556.01</v>
      </c>
      <c r="J194" s="1">
        <v>3.84</v>
      </c>
      <c r="K194" s="1">
        <v>0.3</v>
      </c>
      <c r="L194" s="1">
        <v>0</v>
      </c>
      <c r="M194" s="1">
        <v>0</v>
      </c>
      <c r="N194"/>
      <c r="O194"/>
      <c r="P194"/>
      <c r="Q194"/>
    </row>
    <row r="195" spans="1:17" x14ac:dyDescent="0.25">
      <c r="A195" s="1" t="s">
        <v>248</v>
      </c>
      <c r="B195" s="1" t="s">
        <v>12</v>
      </c>
      <c r="C195" s="1" t="s">
        <v>113</v>
      </c>
      <c r="D195" s="7">
        <f>(H195*Scoring!C$16)+(I195*Scoring!E$17)+(J195*Scoring!C$18)+(F195*Scoring!E$13)+(G195*Scoring!C$14)+(K195*Scoring!C$20)+(L195*Scoring!C$19)+(M195*Scoring!C$15)</f>
        <v>115.68300000000001</v>
      </c>
      <c r="E195" s="5">
        <f>SUMIF(Bye!A:A, B195, Bye!B:B)</f>
        <v>7</v>
      </c>
      <c r="F195" s="1">
        <v>0.75</v>
      </c>
      <c r="G195" s="1">
        <v>0</v>
      </c>
      <c r="H195" s="1">
        <v>32.799999999999997</v>
      </c>
      <c r="I195" s="1">
        <v>545.88</v>
      </c>
      <c r="J195" s="1">
        <v>4.72</v>
      </c>
      <c r="K195" s="1">
        <v>0.1</v>
      </c>
      <c r="L195" s="1">
        <v>0</v>
      </c>
      <c r="M195" s="1">
        <v>0</v>
      </c>
      <c r="N195"/>
      <c r="O195"/>
      <c r="P195"/>
      <c r="Q195"/>
    </row>
    <row r="196" spans="1:17" x14ac:dyDescent="0.25">
      <c r="A196" s="1" t="s">
        <v>509</v>
      </c>
      <c r="B196" s="1" t="s">
        <v>38</v>
      </c>
      <c r="C196" s="1" t="s">
        <v>113</v>
      </c>
      <c r="D196" s="7">
        <f>(H196*Scoring!C$16)+(I196*Scoring!E$17)+(J196*Scoring!C$18)+(F196*Scoring!E$13)+(G196*Scoring!C$14)+(K196*Scoring!C$20)+(L196*Scoring!C$19)+(M196*Scoring!C$15)</f>
        <v>125.43499999999999</v>
      </c>
      <c r="E196" s="5">
        <f>SUMIF(Bye!A:A, B196, Bye!B:B)</f>
        <v>10</v>
      </c>
      <c r="F196" s="1">
        <v>12.7</v>
      </c>
      <c r="G196" s="1">
        <v>0.1</v>
      </c>
      <c r="H196" s="1">
        <v>50.86</v>
      </c>
      <c r="I196" s="1">
        <v>545.65</v>
      </c>
      <c r="J196" s="1">
        <v>3.09</v>
      </c>
      <c r="K196" s="1">
        <v>0.4</v>
      </c>
      <c r="L196" s="1">
        <v>0</v>
      </c>
      <c r="M196" s="1">
        <v>0</v>
      </c>
      <c r="N196"/>
      <c r="O196"/>
      <c r="P196"/>
      <c r="Q196"/>
    </row>
    <row r="197" spans="1:17" x14ac:dyDescent="0.25">
      <c r="A197" s="1" t="s">
        <v>99</v>
      </c>
      <c r="B197" s="1" t="s">
        <v>31</v>
      </c>
      <c r="C197" s="1" t="s">
        <v>113</v>
      </c>
      <c r="D197" s="7">
        <f>(H197*Scoring!C$16)+(I197*Scoring!E$17)+(J197*Scoring!C$18)+(F197*Scoring!E$13)+(G197*Scoring!C$14)+(K197*Scoring!C$20)+(L197*Scoring!C$19)+(M197*Scoring!C$15)</f>
        <v>118.449</v>
      </c>
      <c r="E197" s="5">
        <f>SUMIF(Bye!A:A, B197, Bye!B:B)</f>
        <v>9</v>
      </c>
      <c r="F197" s="1">
        <v>0</v>
      </c>
      <c r="G197" s="1">
        <v>0</v>
      </c>
      <c r="H197" s="1">
        <v>50</v>
      </c>
      <c r="I197" s="1">
        <v>533.69000000000005</v>
      </c>
      <c r="J197" s="1">
        <v>2.58</v>
      </c>
      <c r="K197" s="1">
        <v>0.4</v>
      </c>
      <c r="L197" s="1">
        <v>0</v>
      </c>
      <c r="M197" s="1">
        <v>0</v>
      </c>
      <c r="N197"/>
      <c r="O197"/>
      <c r="P197"/>
      <c r="Q197"/>
    </row>
    <row r="198" spans="1:17" x14ac:dyDescent="0.25">
      <c r="A198" s="1" t="s">
        <v>86</v>
      </c>
      <c r="B198" s="1" t="s">
        <v>12</v>
      </c>
      <c r="C198" s="1" t="s">
        <v>113</v>
      </c>
      <c r="D198" s="7">
        <f>(H198*Scoring!C$16)+(I198*Scoring!E$17)+(J198*Scoring!C$18)+(F198*Scoring!E$13)+(G198*Scoring!C$14)+(K198*Scoring!C$20)+(L198*Scoring!C$19)+(M198*Scoring!C$15)</f>
        <v>123.38499999999999</v>
      </c>
      <c r="E198" s="5">
        <f>SUMIF(Bye!A:A, B198, Bye!B:B)</f>
        <v>7</v>
      </c>
      <c r="F198" s="1">
        <v>0.5</v>
      </c>
      <c r="G198" s="1">
        <v>0</v>
      </c>
      <c r="H198" s="1">
        <v>36.75</v>
      </c>
      <c r="I198" s="1">
        <v>528.25</v>
      </c>
      <c r="J198" s="1">
        <v>5.66</v>
      </c>
      <c r="K198" s="1">
        <v>0.2</v>
      </c>
      <c r="L198" s="1">
        <v>0</v>
      </c>
      <c r="M198" s="1">
        <v>0</v>
      </c>
      <c r="N198"/>
      <c r="O198"/>
      <c r="P198"/>
      <c r="Q198"/>
    </row>
    <row r="199" spans="1:17" x14ac:dyDescent="0.25">
      <c r="A199" s="1" t="s">
        <v>254</v>
      </c>
      <c r="B199" s="1" t="s">
        <v>38</v>
      </c>
      <c r="C199" s="1" t="s">
        <v>113</v>
      </c>
      <c r="D199" s="7">
        <f>(H199*Scoring!C$16)+(I199*Scoring!E$17)+(J199*Scoring!C$18)+(F199*Scoring!E$13)+(G199*Scoring!C$14)+(K199*Scoring!C$20)+(L199*Scoring!C$19)+(M199*Scoring!C$15)</f>
        <v>101.49300000000001</v>
      </c>
      <c r="E199" s="5">
        <f>SUMIF(Bye!A:A, B199, Bye!B:B)</f>
        <v>10</v>
      </c>
      <c r="F199" s="1">
        <v>-3.04</v>
      </c>
      <c r="G199" s="1">
        <v>0</v>
      </c>
      <c r="H199" s="1">
        <v>32.25</v>
      </c>
      <c r="I199" s="1">
        <v>517.47</v>
      </c>
      <c r="J199" s="1">
        <v>3</v>
      </c>
      <c r="K199" s="1">
        <v>0.2</v>
      </c>
      <c r="L199" s="1">
        <v>0</v>
      </c>
      <c r="N199"/>
      <c r="O199"/>
      <c r="P199"/>
      <c r="Q199"/>
    </row>
    <row r="200" spans="1:17" x14ac:dyDescent="0.25">
      <c r="A200" s="1" t="s">
        <v>91</v>
      </c>
      <c r="B200" s="1" t="s">
        <v>38</v>
      </c>
      <c r="C200" s="1" t="s">
        <v>113</v>
      </c>
      <c r="D200" s="7">
        <f>(H200*Scoring!C$16)+(I200*Scoring!E$17)+(J200*Scoring!C$18)+(F200*Scoring!E$13)+(G200*Scoring!C$14)+(K200*Scoring!C$20)+(L200*Scoring!C$19)+(M200*Scoring!C$15)</f>
        <v>111.27200000000001</v>
      </c>
      <c r="E200" s="5">
        <f>SUMIF(Bye!A:A, B200, Bye!B:B)</f>
        <v>10</v>
      </c>
      <c r="F200" s="1">
        <v>0</v>
      </c>
      <c r="G200" s="1">
        <v>0</v>
      </c>
      <c r="H200" s="1">
        <v>43.87</v>
      </c>
      <c r="I200" s="1">
        <v>505.02</v>
      </c>
      <c r="J200" s="1">
        <v>2.85</v>
      </c>
      <c r="K200" s="1">
        <v>0.2</v>
      </c>
      <c r="L200" s="1">
        <v>0</v>
      </c>
      <c r="N200"/>
      <c r="O200"/>
      <c r="P200"/>
      <c r="Q200"/>
    </row>
    <row r="201" spans="1:17" x14ac:dyDescent="0.25">
      <c r="A201" s="1" t="s">
        <v>98</v>
      </c>
      <c r="B201" s="1" t="s">
        <v>26</v>
      </c>
      <c r="C201" s="1" t="s">
        <v>113</v>
      </c>
      <c r="D201" s="7">
        <f>(H201*Scoring!C$16)+(I201*Scoring!E$17)+(J201*Scoring!C$18)+(F201*Scoring!E$13)+(G201*Scoring!C$14)+(K201*Scoring!C$20)+(L201*Scoring!C$19)+(M201*Scoring!C$15)</f>
        <v>113.94499999999999</v>
      </c>
      <c r="E201" s="5">
        <f>SUMIF(Bye!A:A, B201, Bye!B:B)</f>
        <v>11</v>
      </c>
      <c r="F201" s="1">
        <v>3.38</v>
      </c>
      <c r="G201" s="1">
        <v>0</v>
      </c>
      <c r="H201" s="1">
        <v>45.21</v>
      </c>
      <c r="I201" s="1">
        <v>499.37</v>
      </c>
      <c r="J201" s="1">
        <v>3.11</v>
      </c>
      <c r="K201" s="1">
        <v>0.2</v>
      </c>
      <c r="L201" s="1">
        <v>0</v>
      </c>
      <c r="M201" s="1">
        <v>0</v>
      </c>
      <c r="N201"/>
      <c r="O201"/>
      <c r="P201"/>
      <c r="Q201"/>
    </row>
    <row r="202" spans="1:17" x14ac:dyDescent="0.25">
      <c r="A202" s="1" t="s">
        <v>501</v>
      </c>
      <c r="B202" s="1" t="s">
        <v>51</v>
      </c>
      <c r="C202" s="1" t="s">
        <v>113</v>
      </c>
      <c r="D202" s="7">
        <f>(H202*Scoring!C$16)+(I202*Scoring!E$17)+(J202*Scoring!C$18)+(F202*Scoring!E$13)+(G202*Scoring!C$14)+(K202*Scoring!C$20)+(L202*Scoring!C$19)+(M202*Scoring!C$15)</f>
        <v>110.14900000000002</v>
      </c>
      <c r="E202" s="5">
        <f>SUMIF(Bye!A:A, B202, Bye!B:B)</f>
        <v>14</v>
      </c>
      <c r="F202" s="1">
        <v>6.5</v>
      </c>
      <c r="G202" s="1">
        <v>0.05</v>
      </c>
      <c r="H202" s="1">
        <v>42.1</v>
      </c>
      <c r="I202" s="1">
        <v>488.59</v>
      </c>
      <c r="J202" s="1">
        <v>3.14</v>
      </c>
      <c r="K202" s="1">
        <v>0.6</v>
      </c>
      <c r="L202" s="1">
        <v>0</v>
      </c>
      <c r="M202" s="1">
        <v>0</v>
      </c>
      <c r="N202"/>
      <c r="O202"/>
      <c r="P202"/>
      <c r="Q202"/>
    </row>
    <row r="203" spans="1:17" x14ac:dyDescent="0.25">
      <c r="A203" s="1" t="s">
        <v>420</v>
      </c>
      <c r="B203" s="1" t="s">
        <v>24</v>
      </c>
      <c r="C203" s="1" t="s">
        <v>113</v>
      </c>
      <c r="D203" s="7">
        <f>(H203*Scoring!C$16)+(I203*Scoring!E$17)+(J203*Scoring!C$18)+(F203*Scoring!E$13)+(G203*Scoring!C$14)+(K203*Scoring!C$20)+(L203*Scoring!C$19)+(M203*Scoring!C$15)</f>
        <v>118.57899999999999</v>
      </c>
      <c r="E203" s="5">
        <f>SUMIF(Bye!A:A, B203, Bye!B:B)</f>
        <v>9</v>
      </c>
      <c r="F203" s="1">
        <v>40.700000000000003</v>
      </c>
      <c r="G203" s="1">
        <v>0</v>
      </c>
      <c r="H203" s="1">
        <v>35.89</v>
      </c>
      <c r="I203" s="1">
        <v>485.19</v>
      </c>
      <c r="J203" s="1">
        <v>5.05</v>
      </c>
      <c r="K203" s="1">
        <v>0.2</v>
      </c>
      <c r="L203" s="1">
        <v>0</v>
      </c>
      <c r="M203" s="1">
        <v>0</v>
      </c>
      <c r="N203"/>
      <c r="O203"/>
      <c r="P203"/>
      <c r="Q203"/>
    </row>
    <row r="204" spans="1:17" x14ac:dyDescent="0.25">
      <c r="A204" s="1" t="s">
        <v>419</v>
      </c>
      <c r="B204" s="1" t="s">
        <v>42</v>
      </c>
      <c r="C204" s="1" t="s">
        <v>113</v>
      </c>
      <c r="D204" s="7">
        <f>(H204*Scoring!C$16)+(I204*Scoring!E$17)+(J204*Scoring!C$18)+(F204*Scoring!E$13)+(G204*Scoring!C$14)+(K204*Scoring!C$20)+(L204*Scoring!C$19)+(M204*Scoring!C$15)</f>
        <v>113.637</v>
      </c>
      <c r="E204" s="5">
        <f>SUMIF(Bye!A:A, B204, Bye!B:B)</f>
        <v>8</v>
      </c>
      <c r="F204" s="1">
        <v>26.35</v>
      </c>
      <c r="G204" s="1">
        <v>0</v>
      </c>
      <c r="H204" s="1">
        <v>44.34</v>
      </c>
      <c r="I204" s="1">
        <v>472.62</v>
      </c>
      <c r="J204" s="1">
        <v>3.3</v>
      </c>
      <c r="K204" s="1">
        <v>0.4</v>
      </c>
      <c r="L204" s="1">
        <v>0</v>
      </c>
      <c r="M204" s="1">
        <v>0</v>
      </c>
      <c r="N204"/>
      <c r="O204"/>
      <c r="P204"/>
      <c r="Q204"/>
    </row>
    <row r="205" spans="1:17" x14ac:dyDescent="0.25">
      <c r="A205" s="1" t="s">
        <v>109</v>
      </c>
      <c r="B205" s="1" t="s">
        <v>48</v>
      </c>
      <c r="C205" s="1" t="s">
        <v>113</v>
      </c>
      <c r="D205" s="7">
        <f>(H205*Scoring!C$16)+(I205*Scoring!E$17)+(J205*Scoring!C$18)+(F205*Scoring!E$13)+(G205*Scoring!C$14)+(K205*Scoring!C$20)+(L205*Scoring!C$19)+(M205*Scoring!C$15)</f>
        <v>96.271000000000015</v>
      </c>
      <c r="E205" s="5">
        <f>SUMIF(Bye!A:A, B205, Bye!B:B)</f>
        <v>9</v>
      </c>
      <c r="F205" s="1">
        <v>0</v>
      </c>
      <c r="G205" s="1">
        <v>0</v>
      </c>
      <c r="H205" s="1">
        <v>35</v>
      </c>
      <c r="I205" s="1">
        <v>464.91</v>
      </c>
      <c r="J205" s="1">
        <v>2.48</v>
      </c>
      <c r="K205" s="1">
        <v>0.1</v>
      </c>
      <c r="L205" s="1">
        <v>0</v>
      </c>
      <c r="N205"/>
      <c r="O205"/>
      <c r="P205"/>
      <c r="Q205"/>
    </row>
    <row r="206" spans="1:17" x14ac:dyDescent="0.25">
      <c r="A206" s="1" t="s">
        <v>422</v>
      </c>
      <c r="B206" s="1" t="s">
        <v>40</v>
      </c>
      <c r="C206" s="1" t="s">
        <v>113</v>
      </c>
      <c r="D206" s="7">
        <f>(H206*Scoring!C$16)+(I206*Scoring!E$17)+(J206*Scoring!C$18)+(F206*Scoring!E$13)+(G206*Scoring!C$14)+(K206*Scoring!C$20)+(L206*Scoring!C$19)+(M206*Scoring!C$15)</f>
        <v>107.36499999999999</v>
      </c>
      <c r="E206" s="5">
        <f>SUMIF(Bye!A:A, B206, Bye!B:B)</f>
        <v>10</v>
      </c>
      <c r="F206" s="1">
        <v>0</v>
      </c>
      <c r="G206" s="1">
        <v>0</v>
      </c>
      <c r="H206" s="1">
        <v>37.96</v>
      </c>
      <c r="I206" s="1">
        <v>457.25</v>
      </c>
      <c r="J206" s="1">
        <v>3.98</v>
      </c>
      <c r="K206" s="1">
        <v>0.2</v>
      </c>
      <c r="L206" s="1">
        <v>0</v>
      </c>
      <c r="N206"/>
      <c r="O206"/>
      <c r="P206"/>
      <c r="Q206"/>
    </row>
    <row r="207" spans="1:17" x14ac:dyDescent="0.25">
      <c r="A207" s="1" t="s">
        <v>271</v>
      </c>
      <c r="B207" s="1" t="s">
        <v>37</v>
      </c>
      <c r="C207" s="1" t="s">
        <v>113</v>
      </c>
      <c r="D207" s="7">
        <f>(H207*Scoring!C$16)+(I207*Scoring!E$17)+(J207*Scoring!C$18)+(F207*Scoring!E$13)+(G207*Scoring!C$14)+(K207*Scoring!C$20)+(L207*Scoring!C$19)+(M207*Scoring!C$15)</f>
        <v>92.451999999999998</v>
      </c>
      <c r="E207" s="5">
        <f>SUMIF(Bye!A:A, B207, Bye!B:B)</f>
        <v>8</v>
      </c>
      <c r="F207" s="1">
        <v>7</v>
      </c>
      <c r="G207" s="1">
        <v>0.05</v>
      </c>
      <c r="H207" s="1">
        <v>36.33</v>
      </c>
      <c r="I207" s="1">
        <v>453.02</v>
      </c>
      <c r="J207" s="1">
        <v>1.67</v>
      </c>
      <c r="K207" s="1">
        <v>0.2</v>
      </c>
      <c r="L207" s="1">
        <v>0</v>
      </c>
      <c r="N207"/>
      <c r="O207"/>
      <c r="P207"/>
      <c r="Q207"/>
    </row>
    <row r="208" spans="1:17" x14ac:dyDescent="0.25">
      <c r="A208" t="s">
        <v>506</v>
      </c>
      <c r="B208" t="s">
        <v>37</v>
      </c>
      <c r="C208" s="1" t="s">
        <v>113</v>
      </c>
      <c r="D208" s="7">
        <f>(H208*Scoring!C$16)+(I208*Scoring!E$17)+(J208*Scoring!C$18)+(F208*Scoring!E$13)+(G208*Scoring!C$14)+(K208*Scoring!C$20)+(L208*Scoring!C$19)+(M208*Scoring!C$15)</f>
        <v>100.345</v>
      </c>
      <c r="E208" s="5">
        <f>SUMIF(Bye!A:A, B208, Bye!B:B)</f>
        <v>8</v>
      </c>
      <c r="F208" s="1">
        <v>13.7</v>
      </c>
      <c r="G208" s="1">
        <v>0.1</v>
      </c>
      <c r="H208" s="1">
        <v>37.01</v>
      </c>
      <c r="I208" s="1">
        <v>443.65</v>
      </c>
      <c r="J208" s="1">
        <v>2.9</v>
      </c>
      <c r="K208" s="1">
        <v>0.4</v>
      </c>
      <c r="L208" s="1">
        <v>0</v>
      </c>
      <c r="N208"/>
      <c r="O208"/>
      <c r="P208"/>
      <c r="Q208"/>
    </row>
    <row r="209" spans="1:17" x14ac:dyDescent="0.25">
      <c r="A209" s="1" t="s">
        <v>268</v>
      </c>
      <c r="B209" s="1" t="s">
        <v>56</v>
      </c>
      <c r="C209" s="1" t="s">
        <v>113</v>
      </c>
      <c r="D209" s="7">
        <f>(H209*Scoring!C$16)+(I209*Scoring!E$17)+(J209*Scoring!C$18)+(F209*Scoring!E$13)+(G209*Scoring!C$14)+(K209*Scoring!C$20)+(L209*Scoring!C$19)+(M209*Scoring!C$15)</f>
        <v>96.453000000000003</v>
      </c>
      <c r="E209" s="5">
        <f>SUMIF(Bye!A:A, B209, Bye!B:B)</f>
        <v>12</v>
      </c>
      <c r="F209" s="1">
        <v>0</v>
      </c>
      <c r="G209" s="1">
        <v>0</v>
      </c>
      <c r="H209" s="1">
        <v>41.69</v>
      </c>
      <c r="I209" s="1">
        <v>437.63</v>
      </c>
      <c r="J209" s="1">
        <v>1.85</v>
      </c>
      <c r="K209" s="1">
        <v>0.1</v>
      </c>
      <c r="L209" s="1">
        <v>0</v>
      </c>
      <c r="M209" s="1">
        <v>0</v>
      </c>
      <c r="N209"/>
      <c r="O209"/>
      <c r="P209"/>
      <c r="Q209"/>
    </row>
    <row r="210" spans="1:17" x14ac:dyDescent="0.25">
      <c r="A210" t="s">
        <v>438</v>
      </c>
      <c r="B210" t="s">
        <v>48</v>
      </c>
      <c r="C210" s="1" t="s">
        <v>113</v>
      </c>
      <c r="D210" s="7">
        <f>(H210*Scoring!C$16)+(I210*Scoring!E$17)+(J210*Scoring!C$18)+(F210*Scoring!E$13)+(G210*Scoring!C$14)+(K210*Scoring!C$20)+(L210*Scoring!C$19)+(M210*Scoring!C$15)</f>
        <v>91.980000000000018</v>
      </c>
      <c r="E210" s="5">
        <f>SUMIF(Bye!A:A, B210, Bye!B:B)</f>
        <v>9</v>
      </c>
      <c r="F210" s="1">
        <v>0</v>
      </c>
      <c r="G210" s="1">
        <v>0</v>
      </c>
      <c r="H210" s="1">
        <v>37.17</v>
      </c>
      <c r="I210" s="1">
        <v>435.7</v>
      </c>
      <c r="J210" s="1">
        <v>1.89</v>
      </c>
      <c r="K210" s="1">
        <v>0.1</v>
      </c>
      <c r="L210" s="1">
        <v>0</v>
      </c>
      <c r="M210" s="1">
        <v>0</v>
      </c>
      <c r="N210"/>
      <c r="O210"/>
      <c r="P210"/>
      <c r="Q210"/>
    </row>
    <row r="211" spans="1:17" x14ac:dyDescent="0.25">
      <c r="A211" s="1" t="s">
        <v>357</v>
      </c>
      <c r="B211" s="1" t="s">
        <v>23</v>
      </c>
      <c r="C211" s="1" t="s">
        <v>113</v>
      </c>
      <c r="D211" s="7">
        <f>(H211*Scoring!C$16)+(I211*Scoring!E$17)+(J211*Scoring!C$18)+(F211*Scoring!E$13)+(G211*Scoring!C$14)+(K211*Scoring!C$20)+(L211*Scoring!C$19)+(M211*Scoring!C$15)</f>
        <v>89.522999999999996</v>
      </c>
      <c r="E211" s="5">
        <f>SUMIF(Bye!A:A, B211, Bye!B:B)</f>
        <v>7</v>
      </c>
      <c r="F211" s="1">
        <v>0.5</v>
      </c>
      <c r="G211" s="1">
        <v>0</v>
      </c>
      <c r="H211" s="1">
        <v>33.93</v>
      </c>
      <c r="I211" s="1">
        <v>429.03</v>
      </c>
      <c r="J211" s="1">
        <v>2.14</v>
      </c>
      <c r="K211" s="1">
        <v>0.2</v>
      </c>
      <c r="L211" s="1">
        <v>0</v>
      </c>
      <c r="M211" s="1">
        <v>0</v>
      </c>
      <c r="N211"/>
      <c r="O211"/>
      <c r="P211"/>
      <c r="Q211"/>
    </row>
    <row r="212" spans="1:17" x14ac:dyDescent="0.25">
      <c r="A212" s="1" t="s">
        <v>411</v>
      </c>
      <c r="B212" s="1" t="s">
        <v>46</v>
      </c>
      <c r="C212" s="1" t="s">
        <v>113</v>
      </c>
      <c r="D212" s="7">
        <f>(H212*Scoring!C$16)+(I212*Scoring!E$17)+(J212*Scoring!C$18)+(F212*Scoring!E$13)+(G212*Scoring!C$14)+(K212*Scoring!C$20)+(L212*Scoring!C$19)+(M212*Scoring!C$15)</f>
        <v>95.785999999999987</v>
      </c>
      <c r="E212" s="5">
        <f>SUMIF(Bye!A:A, B212, Bye!B:B)</f>
        <v>11</v>
      </c>
      <c r="F212" s="1">
        <v>16.55</v>
      </c>
      <c r="G212" s="1">
        <v>0.1</v>
      </c>
      <c r="H212" s="1">
        <v>35.94</v>
      </c>
      <c r="I212" s="1">
        <v>425.71</v>
      </c>
      <c r="J212" s="1">
        <v>2.57</v>
      </c>
      <c r="K212" s="1">
        <v>0.4</v>
      </c>
      <c r="L212" s="1">
        <v>0</v>
      </c>
      <c r="M212" s="1">
        <v>0</v>
      </c>
      <c r="N212"/>
      <c r="O212"/>
      <c r="P212"/>
      <c r="Q212"/>
    </row>
    <row r="213" spans="1:17" x14ac:dyDescent="0.25">
      <c r="A213" s="1" t="s">
        <v>504</v>
      </c>
      <c r="B213" s="1" t="s">
        <v>19</v>
      </c>
      <c r="C213" s="1" t="s">
        <v>113</v>
      </c>
      <c r="D213" s="7">
        <f>(H213*Scoring!C$16)+(I213*Scoring!E$17)+(J213*Scoring!C$18)+(F213*Scoring!E$13)+(G213*Scoring!C$14)+(K213*Scoring!C$20)+(L213*Scoring!C$19)+(M213*Scoring!C$15)</f>
        <v>86.012999999999991</v>
      </c>
      <c r="E213" s="5">
        <f>SUMIF(Bye!A:A, B213, Bye!B:B)</f>
        <v>8</v>
      </c>
      <c r="F213" s="1">
        <v>0.5</v>
      </c>
      <c r="G213" s="1">
        <v>0</v>
      </c>
      <c r="H213" s="1">
        <v>28.78</v>
      </c>
      <c r="I213" s="1">
        <v>410.23</v>
      </c>
      <c r="J213" s="1">
        <v>2.71</v>
      </c>
      <c r="K213" s="1">
        <v>0.1</v>
      </c>
      <c r="L213" s="1">
        <v>0</v>
      </c>
      <c r="M213" s="1">
        <v>0</v>
      </c>
      <c r="N213"/>
      <c r="O213"/>
      <c r="P213"/>
      <c r="Q213"/>
    </row>
    <row r="214" spans="1:17" x14ac:dyDescent="0.25">
      <c r="A214" t="s">
        <v>359</v>
      </c>
      <c r="B214" t="s">
        <v>50</v>
      </c>
      <c r="C214" s="1" t="s">
        <v>113</v>
      </c>
      <c r="D214" s="7">
        <f>(H214*Scoring!C$16)+(I214*Scoring!E$17)+(J214*Scoring!C$18)+(F214*Scoring!E$13)+(G214*Scoring!C$14)+(K214*Scoring!C$20)+(L214*Scoring!C$19)+(M214*Scoring!C$15)</f>
        <v>86.927999999999997</v>
      </c>
      <c r="E214" s="5">
        <f>SUMIF(Bye!A:A, B214, Bye!B:B)</f>
        <v>8</v>
      </c>
      <c r="F214" s="1">
        <v>36.06</v>
      </c>
      <c r="G214" s="1">
        <v>0.35</v>
      </c>
      <c r="H214" s="1">
        <v>30.01</v>
      </c>
      <c r="I214" s="1">
        <v>393.52</v>
      </c>
      <c r="J214" s="1">
        <v>2.0099999999999998</v>
      </c>
      <c r="K214" s="1">
        <v>0.2</v>
      </c>
      <c r="L214" s="1">
        <v>0</v>
      </c>
      <c r="M214" s="1">
        <v>0</v>
      </c>
      <c r="N214"/>
      <c r="O214"/>
      <c r="P214"/>
      <c r="Q214"/>
    </row>
    <row r="215" spans="1:17" x14ac:dyDescent="0.25">
      <c r="A215" s="1" t="s">
        <v>258</v>
      </c>
      <c r="B215" s="1" t="s">
        <v>16</v>
      </c>
      <c r="C215" s="1" t="s">
        <v>113</v>
      </c>
      <c r="D215" s="7">
        <f>(H215*Scoring!C$16)+(I215*Scoring!E$17)+(J215*Scoring!C$18)+(F215*Scoring!E$13)+(G215*Scoring!C$14)+(K215*Scoring!C$20)+(L215*Scoring!C$19)+(M215*Scoring!C$15)</f>
        <v>104.684</v>
      </c>
      <c r="E215" s="5">
        <f>SUMIF(Bye!A:A, B215, Bye!B:B)</f>
        <v>10</v>
      </c>
      <c r="F215" s="1">
        <v>0</v>
      </c>
      <c r="G215" s="1">
        <v>0</v>
      </c>
      <c r="H215" s="1">
        <v>40.47</v>
      </c>
      <c r="I215" s="1">
        <v>389.34</v>
      </c>
      <c r="J215" s="1">
        <v>4.2300000000000004</v>
      </c>
      <c r="K215" s="1">
        <v>0.1</v>
      </c>
      <c r="L215" s="1">
        <v>0</v>
      </c>
      <c r="M215" s="1">
        <v>0</v>
      </c>
      <c r="N215"/>
      <c r="O215"/>
      <c r="P215"/>
      <c r="Q215"/>
    </row>
    <row r="216" spans="1:17" x14ac:dyDescent="0.25">
      <c r="A216" s="1" t="s">
        <v>272</v>
      </c>
      <c r="B216" s="1" t="s">
        <v>42</v>
      </c>
      <c r="C216" s="1" t="s">
        <v>113</v>
      </c>
      <c r="D216" s="7">
        <f>(H216*Scoring!C$16)+(I216*Scoring!E$17)+(J216*Scoring!C$18)+(F216*Scoring!E$13)+(G216*Scoring!C$14)+(K216*Scoring!C$20)+(L216*Scoring!C$19)+(M216*Scoring!C$15)</f>
        <v>85.12299999999999</v>
      </c>
      <c r="E216" s="5">
        <f>SUMIF(Bye!A:A, B216, Bye!B:B)</f>
        <v>8</v>
      </c>
      <c r="F216" s="1">
        <v>11.65</v>
      </c>
      <c r="G216" s="1">
        <v>0</v>
      </c>
      <c r="H216" s="1">
        <v>30.8</v>
      </c>
      <c r="I216" s="1">
        <v>386.78</v>
      </c>
      <c r="J216" s="1">
        <v>2.5299999999999998</v>
      </c>
      <c r="K216" s="1">
        <v>0.7</v>
      </c>
      <c r="L216" s="1">
        <v>0</v>
      </c>
      <c r="N216"/>
      <c r="O216"/>
      <c r="P216"/>
      <c r="Q216"/>
    </row>
    <row r="217" spans="1:17" x14ac:dyDescent="0.25">
      <c r="A217" t="s">
        <v>251</v>
      </c>
      <c r="B217" t="s">
        <v>35</v>
      </c>
      <c r="C217" s="1" t="s">
        <v>113</v>
      </c>
      <c r="D217" s="7">
        <f>(H217*Scoring!C$16)+(I217*Scoring!E$17)+(J217*Scoring!C$18)+(F217*Scoring!E$13)+(G217*Scoring!C$14)+(K217*Scoring!C$20)+(L217*Scoring!C$19)+(M217*Scoring!C$15)</f>
        <v>77.164999999999992</v>
      </c>
      <c r="E217" s="5">
        <f>SUMIF(Bye!A:A, B217, Bye!B:B)</f>
        <v>8</v>
      </c>
      <c r="F217" s="1">
        <v>8.5</v>
      </c>
      <c r="G217" s="1">
        <v>0</v>
      </c>
      <c r="H217" s="1">
        <v>29.58</v>
      </c>
      <c r="I217" s="1">
        <v>359.55</v>
      </c>
      <c r="J217" s="1">
        <v>1.83</v>
      </c>
      <c r="K217" s="1">
        <v>0.2</v>
      </c>
      <c r="L217" s="1">
        <v>0</v>
      </c>
      <c r="N217"/>
      <c r="O217"/>
      <c r="P217"/>
      <c r="Q217"/>
    </row>
    <row r="218" spans="1:17" x14ac:dyDescent="0.25">
      <c r="A218" t="s">
        <v>407</v>
      </c>
      <c r="B218" t="s">
        <v>44</v>
      </c>
      <c r="C218" s="1" t="s">
        <v>113</v>
      </c>
      <c r="D218" s="7">
        <f>(H218*Scoring!C$16)+(I218*Scoring!E$17)+(J218*Scoring!C$18)+(F218*Scoring!E$13)+(G218*Scoring!C$14)+(K218*Scoring!C$20)+(L218*Scoring!C$19)+(M218*Scoring!C$15)</f>
        <v>74.771000000000001</v>
      </c>
      <c r="E218" s="5">
        <f>SUMIF(Bye!A:A, B218, Bye!B:B)</f>
        <v>14</v>
      </c>
      <c r="F218" s="1">
        <v>1</v>
      </c>
      <c r="G218" s="1">
        <v>0</v>
      </c>
      <c r="H218" s="1">
        <v>24.34</v>
      </c>
      <c r="I218" s="1">
        <v>359.11</v>
      </c>
      <c r="J218" s="1">
        <v>2.42</v>
      </c>
      <c r="K218" s="1">
        <v>0.1</v>
      </c>
      <c r="L218" s="1">
        <v>0</v>
      </c>
      <c r="M218" s="1">
        <v>0</v>
      </c>
      <c r="N218"/>
      <c r="O218"/>
      <c r="P218"/>
      <c r="Q218"/>
    </row>
    <row r="219" spans="1:17" x14ac:dyDescent="0.25">
      <c r="A219" s="1" t="s">
        <v>507</v>
      </c>
      <c r="B219" s="1" t="s">
        <v>45</v>
      </c>
      <c r="C219" s="1" t="s">
        <v>113</v>
      </c>
      <c r="D219" s="7">
        <f>(H219*Scoring!C$16)+(I219*Scoring!E$17)+(J219*Scoring!C$18)+(F219*Scoring!E$13)+(G219*Scoring!C$14)+(K219*Scoring!C$20)+(L219*Scoring!C$19)+(M219*Scoring!C$15)</f>
        <v>86.100000000000009</v>
      </c>
      <c r="E219" s="5">
        <f>SUMIF(Bye!A:A, B219, Bye!B:B)</f>
        <v>12</v>
      </c>
      <c r="F219" s="1">
        <v>0</v>
      </c>
      <c r="G219" s="1">
        <v>0</v>
      </c>
      <c r="H219" s="1">
        <v>34.18</v>
      </c>
      <c r="I219" s="1">
        <v>355.2</v>
      </c>
      <c r="J219" s="1">
        <v>2.75</v>
      </c>
      <c r="K219" s="1">
        <v>0.1</v>
      </c>
      <c r="L219" s="1">
        <v>0</v>
      </c>
      <c r="M219" s="1">
        <v>0</v>
      </c>
      <c r="N219"/>
      <c r="O219"/>
      <c r="P219"/>
      <c r="Q219"/>
    </row>
    <row r="220" spans="1:17" x14ac:dyDescent="0.25">
      <c r="A220" t="s">
        <v>505</v>
      </c>
      <c r="B220" t="s">
        <v>49</v>
      </c>
      <c r="C220" s="1" t="s">
        <v>113</v>
      </c>
      <c r="D220" s="7">
        <f>(H220*Scoring!C$16)+(I220*Scoring!E$17)+(J220*Scoring!C$18)+(F220*Scoring!E$13)+(G220*Scoring!C$14)+(K220*Scoring!C$20)+(L220*Scoring!C$19)+(M220*Scoring!C$15)</f>
        <v>76.268000000000001</v>
      </c>
      <c r="E220" s="5">
        <f>SUMIF(Bye!A:A, B220, Bye!B:B)</f>
        <v>14</v>
      </c>
      <c r="F220" s="1">
        <v>0.25</v>
      </c>
      <c r="G220" s="1">
        <v>0</v>
      </c>
      <c r="H220" s="1">
        <v>31.55</v>
      </c>
      <c r="I220" s="1">
        <v>352.33</v>
      </c>
      <c r="J220" s="1">
        <v>1.61</v>
      </c>
      <c r="K220" s="1">
        <v>0.2</v>
      </c>
      <c r="L220" s="1">
        <v>0</v>
      </c>
      <c r="M220" s="1">
        <v>0</v>
      </c>
      <c r="N220"/>
      <c r="O220"/>
      <c r="P220"/>
      <c r="Q220"/>
    </row>
    <row r="221" spans="1:17" x14ac:dyDescent="0.25">
      <c r="A221" s="1" t="s">
        <v>503</v>
      </c>
      <c r="B221" s="1" t="s">
        <v>45</v>
      </c>
      <c r="C221" s="1" t="s">
        <v>113</v>
      </c>
      <c r="D221" s="7">
        <f>(H221*Scoring!C$16)+(I221*Scoring!E$17)+(J221*Scoring!C$18)+(F221*Scoring!E$13)+(G221*Scoring!C$14)+(K221*Scoring!C$20)+(L221*Scoring!C$19)+(M221*Scoring!C$15)</f>
        <v>82.61999999999999</v>
      </c>
      <c r="E221" s="5">
        <f>SUMIF(Bye!A:A, B221, Bye!B:B)</f>
        <v>12</v>
      </c>
      <c r="F221" s="1">
        <v>2.3199999999999998</v>
      </c>
      <c r="G221" s="1">
        <v>0</v>
      </c>
      <c r="H221" s="1">
        <v>32.01</v>
      </c>
      <c r="I221" s="1">
        <v>349.78</v>
      </c>
      <c r="J221" s="1">
        <v>2.6</v>
      </c>
      <c r="K221" s="1">
        <v>0.2</v>
      </c>
      <c r="L221" s="1">
        <v>0</v>
      </c>
      <c r="M221" s="1">
        <v>0</v>
      </c>
      <c r="N221"/>
      <c r="O221"/>
      <c r="P221"/>
      <c r="Q221"/>
    </row>
    <row r="222" spans="1:17" x14ac:dyDescent="0.25">
      <c r="A222" t="s">
        <v>353</v>
      </c>
      <c r="B222" t="s">
        <v>28</v>
      </c>
      <c r="C222" s="1" t="s">
        <v>113</v>
      </c>
      <c r="D222" s="7">
        <f>(H222*Scoring!C$16)+(I222*Scoring!E$17)+(J222*Scoring!C$18)+(F222*Scoring!E$13)+(G222*Scoring!C$14)+(K222*Scoring!C$20)+(L222*Scoring!C$19)+(M222*Scoring!C$15)</f>
        <v>79.049000000000007</v>
      </c>
      <c r="E222" s="5">
        <f>SUMIF(Bye!A:A, B222, Bye!B:B)</f>
        <v>5</v>
      </c>
      <c r="F222" s="1">
        <v>13.96</v>
      </c>
      <c r="G222" s="1">
        <v>0</v>
      </c>
      <c r="H222" s="1">
        <v>27.11</v>
      </c>
      <c r="I222" s="1">
        <v>337.23</v>
      </c>
      <c r="J222" s="1">
        <v>2.82</v>
      </c>
      <c r="K222" s="1">
        <v>0.1</v>
      </c>
      <c r="L222" s="1">
        <v>0</v>
      </c>
      <c r="M222" s="1">
        <v>0</v>
      </c>
      <c r="N222"/>
      <c r="O222"/>
      <c r="P222"/>
      <c r="Q222"/>
    </row>
    <row r="223" spans="1:17" x14ac:dyDescent="0.25">
      <c r="A223" t="s">
        <v>344</v>
      </c>
      <c r="B223" t="s">
        <v>21</v>
      </c>
      <c r="C223" s="1" t="s">
        <v>113</v>
      </c>
      <c r="D223" s="7">
        <f>(H223*Scoring!C$16)+(I223*Scoring!E$17)+(J223*Scoring!C$18)+(F223*Scoring!E$13)+(G223*Scoring!C$14)+(K223*Scoring!C$20)+(L223*Scoring!C$19)+(M223*Scoring!C$15)</f>
        <v>85.249999999999986</v>
      </c>
      <c r="E223" s="5">
        <f>SUMIF(Bye!A:A, B223, Bye!B:B)</f>
        <v>8</v>
      </c>
      <c r="F223" s="1">
        <v>30.2</v>
      </c>
      <c r="G223" s="1">
        <v>0.1</v>
      </c>
      <c r="H223" s="1">
        <v>33.4</v>
      </c>
      <c r="I223" s="1">
        <v>334.3</v>
      </c>
      <c r="J223" s="1">
        <v>2.7</v>
      </c>
      <c r="K223" s="1">
        <v>1.4</v>
      </c>
      <c r="L223" s="1">
        <v>0</v>
      </c>
      <c r="M223" s="1">
        <v>0</v>
      </c>
      <c r="N223"/>
      <c r="O223"/>
      <c r="P223"/>
      <c r="Q223"/>
    </row>
    <row r="224" spans="1:17" x14ac:dyDescent="0.25">
      <c r="A224" s="1" t="s">
        <v>93</v>
      </c>
      <c r="B224" s="1" t="s">
        <v>43</v>
      </c>
      <c r="C224" s="1" t="s">
        <v>113</v>
      </c>
      <c r="D224" s="7">
        <f>(H224*Scoring!C$16)+(I224*Scoring!E$17)+(J224*Scoring!C$18)+(F224*Scoring!E$13)+(G224*Scoring!C$14)+(K224*Scoring!C$20)+(L224*Scoring!C$19)+(M224*Scoring!C$15)</f>
        <v>76.73299999999999</v>
      </c>
      <c r="E224" s="5">
        <f>SUMIF(Bye!A:A, B224, Bye!B:B)</f>
        <v>5</v>
      </c>
      <c r="F224" s="1">
        <v>0</v>
      </c>
      <c r="G224" s="1">
        <v>0</v>
      </c>
      <c r="H224" s="1">
        <v>31.89</v>
      </c>
      <c r="I224" s="1">
        <v>332.03</v>
      </c>
      <c r="J224" s="1">
        <v>1.99</v>
      </c>
      <c r="K224" s="1">
        <v>0.3</v>
      </c>
      <c r="L224" s="1">
        <v>0</v>
      </c>
      <c r="M224" s="1">
        <v>0</v>
      </c>
      <c r="N224"/>
      <c r="O224"/>
      <c r="P224"/>
      <c r="Q224"/>
    </row>
    <row r="225" spans="1:17" x14ac:dyDescent="0.25">
      <c r="A225" s="1" t="s">
        <v>423</v>
      </c>
      <c r="B225" s="1" t="s">
        <v>48</v>
      </c>
      <c r="C225" s="1" t="s">
        <v>113</v>
      </c>
      <c r="D225" s="7">
        <f>(H225*Scoring!C$16)+(I225*Scoring!E$17)+(J225*Scoring!C$18)+(F225*Scoring!E$13)+(G225*Scoring!C$14)+(K225*Scoring!C$20)+(L225*Scoring!C$19)+(M225*Scoring!C$15)</f>
        <v>78.503</v>
      </c>
      <c r="E225" s="5">
        <f>SUMIF(Bye!A:A, B225, Bye!B:B)</f>
        <v>9</v>
      </c>
      <c r="F225" s="1">
        <v>14.65</v>
      </c>
      <c r="G225" s="1">
        <v>0.1</v>
      </c>
      <c r="H225" s="1">
        <v>31.3</v>
      </c>
      <c r="I225" s="1">
        <v>314.58</v>
      </c>
      <c r="J225" s="1">
        <v>2.33</v>
      </c>
      <c r="K225" s="1">
        <v>0.3</v>
      </c>
      <c r="L225" s="1">
        <v>0</v>
      </c>
      <c r="M225" s="1">
        <v>0</v>
      </c>
      <c r="N225"/>
      <c r="O225"/>
      <c r="P225"/>
      <c r="Q225"/>
    </row>
    <row r="226" spans="1:17" x14ac:dyDescent="0.25">
      <c r="A226" s="1" t="s">
        <v>526</v>
      </c>
      <c r="B226" s="1" t="s">
        <v>35</v>
      </c>
      <c r="C226" s="1" t="s">
        <v>113</v>
      </c>
      <c r="D226" s="7">
        <f>(H226*Scoring!C$16)+(I226*Scoring!E$17)+(J226*Scoring!C$18)+(F226*Scoring!E$13)+(G226*Scoring!C$14)+(K226*Scoring!C$20)+(L226*Scoring!C$19)+(M226*Scoring!C$15)</f>
        <v>67.141000000000005</v>
      </c>
      <c r="E226" s="5">
        <f>SUMIF(Bye!A:A, B226, Bye!B:B)</f>
        <v>8</v>
      </c>
      <c r="F226" s="1">
        <v>0</v>
      </c>
      <c r="G226" s="1">
        <v>0</v>
      </c>
      <c r="H226" s="1">
        <v>25.07</v>
      </c>
      <c r="I226" s="1">
        <v>310.31</v>
      </c>
      <c r="J226" s="1">
        <v>1.84</v>
      </c>
      <c r="K226" s="1">
        <v>0</v>
      </c>
      <c r="L226" s="1">
        <v>0</v>
      </c>
      <c r="N226"/>
      <c r="O226"/>
      <c r="P226"/>
      <c r="Q226"/>
    </row>
    <row r="227" spans="1:17" x14ac:dyDescent="0.25">
      <c r="A227" t="s">
        <v>350</v>
      </c>
      <c r="B227" t="s">
        <v>16</v>
      </c>
      <c r="C227" s="1" t="s">
        <v>113</v>
      </c>
      <c r="D227" s="7">
        <f>(H227*Scoring!C$16)+(I227*Scoring!E$17)+(J227*Scoring!C$18)+(F227*Scoring!E$13)+(G227*Scoring!C$14)+(K227*Scoring!C$20)+(L227*Scoring!C$19)+(M227*Scoring!C$15)</f>
        <v>75.287000000000006</v>
      </c>
      <c r="E227" s="5">
        <f>SUMIF(Bye!A:A, B227, Bye!B:B)</f>
        <v>10</v>
      </c>
      <c r="F227" s="1">
        <v>55.45</v>
      </c>
      <c r="G227" s="1">
        <v>0.2</v>
      </c>
      <c r="H227" s="1">
        <v>26.58</v>
      </c>
      <c r="I227" s="1">
        <v>290.42</v>
      </c>
      <c r="J227" s="1">
        <v>2.2200000000000002</v>
      </c>
      <c r="K227" s="1">
        <v>0.4</v>
      </c>
      <c r="L227" s="1">
        <v>0</v>
      </c>
      <c r="M227" s="1">
        <v>0</v>
      </c>
      <c r="N227"/>
      <c r="O227"/>
      <c r="P227"/>
      <c r="Q227"/>
    </row>
    <row r="228" spans="1:17" x14ac:dyDescent="0.25">
      <c r="A228" s="1" t="s">
        <v>514</v>
      </c>
      <c r="B228" s="1" t="s">
        <v>14</v>
      </c>
      <c r="C228" s="1" t="s">
        <v>113</v>
      </c>
      <c r="D228" s="7">
        <f>(H228*Scoring!C$16)+(I228*Scoring!E$17)+(J228*Scoring!C$18)+(F228*Scoring!E$13)+(G228*Scoring!C$14)+(K228*Scoring!C$20)+(L228*Scoring!C$19)+(M228*Scoring!C$15)</f>
        <v>66.81</v>
      </c>
      <c r="E228" s="5">
        <f>SUMIF(Bye!A:A, B228, Bye!B:B)</f>
        <v>10</v>
      </c>
      <c r="F228" s="1">
        <v>13.91</v>
      </c>
      <c r="G228" s="1">
        <v>0</v>
      </c>
      <c r="H228" s="1">
        <v>29.66</v>
      </c>
      <c r="I228" s="1">
        <v>289.58999999999997</v>
      </c>
      <c r="J228" s="1">
        <v>1.2</v>
      </c>
      <c r="K228" s="1">
        <v>0.4</v>
      </c>
      <c r="L228" s="1">
        <v>0</v>
      </c>
      <c r="M228" s="1">
        <v>0</v>
      </c>
      <c r="N228"/>
      <c r="O228"/>
      <c r="P228"/>
      <c r="Q228"/>
    </row>
    <row r="229" spans="1:17" x14ac:dyDescent="0.25">
      <c r="A229" s="1" t="s">
        <v>263</v>
      </c>
      <c r="B229" s="1" t="s">
        <v>53</v>
      </c>
      <c r="C229" s="1" t="s">
        <v>113</v>
      </c>
      <c r="D229" s="7">
        <f>(H229*Scoring!C$16)+(I229*Scoring!E$17)+(J229*Scoring!C$18)+(F229*Scoring!E$13)+(G229*Scoring!C$14)+(K229*Scoring!C$20)+(L229*Scoring!C$19)+(M229*Scoring!C$15)</f>
        <v>69.132000000000005</v>
      </c>
      <c r="E229" s="5">
        <f>SUMIF(Bye!A:A, B229, Bye!B:B)</f>
        <v>12</v>
      </c>
      <c r="F229" s="1">
        <v>7.65</v>
      </c>
      <c r="G229" s="1">
        <v>0</v>
      </c>
      <c r="H229" s="1">
        <v>24.05</v>
      </c>
      <c r="I229" s="1">
        <v>289.37</v>
      </c>
      <c r="J229" s="1">
        <v>2.58</v>
      </c>
      <c r="K229" s="1">
        <v>0.1</v>
      </c>
      <c r="L229" s="1">
        <v>0</v>
      </c>
      <c r="M229" s="1">
        <v>0</v>
      </c>
      <c r="N229"/>
      <c r="O229"/>
      <c r="P229"/>
      <c r="Q229"/>
    </row>
    <row r="230" spans="1:17" x14ac:dyDescent="0.25">
      <c r="A230" s="1" t="s">
        <v>101</v>
      </c>
      <c r="B230" s="1" t="s">
        <v>55</v>
      </c>
      <c r="C230" s="1" t="s">
        <v>113</v>
      </c>
      <c r="D230" s="7">
        <f>(H230*Scoring!C$16)+(I230*Scoring!E$17)+(J230*Scoring!C$18)+(F230*Scoring!E$13)+(G230*Scoring!C$14)+(K230*Scoring!C$20)+(L230*Scoring!C$19)+(M230*Scoring!C$15)</f>
        <v>56.809999999999995</v>
      </c>
      <c r="E230" s="5">
        <f>SUMIF(Bye!A:A, B230, Bye!B:B)</f>
        <v>12</v>
      </c>
      <c r="F230" s="1">
        <v>0.25</v>
      </c>
      <c r="G230" s="1">
        <v>0</v>
      </c>
      <c r="H230" s="1">
        <v>19.7</v>
      </c>
      <c r="I230" s="1">
        <v>285.85000000000002</v>
      </c>
      <c r="J230" s="1">
        <v>1.45</v>
      </c>
      <c r="K230" s="1">
        <v>0.2</v>
      </c>
      <c r="L230" s="1">
        <v>0</v>
      </c>
      <c r="M230" s="1">
        <v>0</v>
      </c>
      <c r="N230"/>
      <c r="O230"/>
      <c r="P230"/>
      <c r="Q230"/>
    </row>
    <row r="231" spans="1:17" x14ac:dyDescent="0.25">
      <c r="A231" s="1" t="s">
        <v>513</v>
      </c>
      <c r="B231" s="1" t="s">
        <v>51</v>
      </c>
      <c r="C231" s="1" t="s">
        <v>113</v>
      </c>
      <c r="D231" s="7">
        <f>(H231*Scoring!C$16)+(I231*Scoring!E$17)+(J231*Scoring!C$18)+(F231*Scoring!E$13)+(G231*Scoring!C$14)+(K231*Scoring!C$20)+(L231*Scoring!C$19)+(M231*Scoring!C$15)</f>
        <v>65.363</v>
      </c>
      <c r="E231" s="5">
        <f>SUMIF(Bye!A:A, B231, Bye!B:B)</f>
        <v>14</v>
      </c>
      <c r="F231" s="1">
        <v>0</v>
      </c>
      <c r="G231" s="1">
        <v>0</v>
      </c>
      <c r="H231" s="1">
        <v>25</v>
      </c>
      <c r="I231" s="1">
        <v>282.23</v>
      </c>
      <c r="J231" s="1">
        <v>2.04</v>
      </c>
      <c r="K231" s="1">
        <v>0.1</v>
      </c>
      <c r="L231" s="1">
        <v>0</v>
      </c>
      <c r="M231" s="1">
        <v>0</v>
      </c>
      <c r="N231"/>
      <c r="O231"/>
      <c r="P231"/>
      <c r="Q231"/>
    </row>
    <row r="232" spans="1:17" x14ac:dyDescent="0.25">
      <c r="A232" t="s">
        <v>102</v>
      </c>
      <c r="B232" t="s">
        <v>23</v>
      </c>
      <c r="C232" s="1" t="s">
        <v>113</v>
      </c>
      <c r="D232" s="7">
        <f>(H232*Scoring!C$16)+(I232*Scoring!E$17)+(J232*Scoring!C$18)+(F232*Scoring!E$13)+(G232*Scoring!C$14)+(K232*Scoring!C$20)+(L232*Scoring!C$19)+(M232*Scoring!C$15)</f>
        <v>70.301000000000002</v>
      </c>
      <c r="E232" s="5">
        <f>SUMIF(Bye!A:A, B232, Bye!B:B)</f>
        <v>7</v>
      </c>
      <c r="F232" s="1">
        <v>16.600000000000001</v>
      </c>
      <c r="G232" s="1">
        <v>0.05</v>
      </c>
      <c r="H232" s="1">
        <v>24.71</v>
      </c>
      <c r="I232" s="1">
        <v>267.51</v>
      </c>
      <c r="J232" s="1">
        <v>2.83</v>
      </c>
      <c r="K232" s="1">
        <v>0.1</v>
      </c>
      <c r="L232" s="1">
        <v>0</v>
      </c>
      <c r="M232" s="1">
        <v>0</v>
      </c>
      <c r="N232"/>
      <c r="O232"/>
      <c r="P232"/>
      <c r="Q232"/>
    </row>
    <row r="233" spans="1:17" x14ac:dyDescent="0.25">
      <c r="A233" s="1" t="s">
        <v>521</v>
      </c>
      <c r="B233" s="1" t="s">
        <v>28</v>
      </c>
      <c r="C233" s="1" t="s">
        <v>113</v>
      </c>
      <c r="D233" s="7">
        <f>(H233*Scoring!C$16)+(I233*Scoring!E$17)+(J233*Scoring!C$18)+(F233*Scoring!E$13)+(G233*Scoring!C$14)+(K233*Scoring!C$20)+(L233*Scoring!C$19)+(M233*Scoring!C$15)</f>
        <v>63.893000000000001</v>
      </c>
      <c r="E233" s="5">
        <f>SUMIF(Bye!A:A, B233, Bye!B:B)</f>
        <v>5</v>
      </c>
      <c r="F233" s="1">
        <v>30.5</v>
      </c>
      <c r="G233" s="1">
        <v>0.1</v>
      </c>
      <c r="H233" s="1">
        <v>23.11</v>
      </c>
      <c r="I233" s="1">
        <v>262.33</v>
      </c>
      <c r="J233" s="1">
        <v>1.85</v>
      </c>
      <c r="K233" s="1">
        <v>0.2</v>
      </c>
      <c r="L233" s="1">
        <v>0</v>
      </c>
      <c r="M233" s="1">
        <v>0</v>
      </c>
      <c r="N233"/>
      <c r="O233"/>
      <c r="P233"/>
      <c r="Q233"/>
    </row>
    <row r="234" spans="1:17" x14ac:dyDescent="0.25">
      <c r="A234" t="s">
        <v>256</v>
      </c>
      <c r="B234" t="s">
        <v>28</v>
      </c>
      <c r="C234" s="1" t="s">
        <v>113</v>
      </c>
      <c r="D234" s="7">
        <f>(H234*Scoring!C$16)+(I234*Scoring!E$17)+(J234*Scoring!C$18)+(F234*Scoring!E$13)+(G234*Scoring!C$14)+(K234*Scoring!C$20)+(L234*Scoring!C$19)+(M234*Scoring!C$15)</f>
        <v>47.784999999999989</v>
      </c>
      <c r="E234" s="5">
        <f>SUMIF(Bye!A:A, B234, Bye!B:B)</f>
        <v>5</v>
      </c>
      <c r="F234" s="1">
        <v>11.9</v>
      </c>
      <c r="G234" s="1">
        <v>0.05</v>
      </c>
      <c r="H234" s="1">
        <v>13.56</v>
      </c>
      <c r="I234" s="1">
        <v>246.35</v>
      </c>
      <c r="J234" s="1">
        <v>1.45</v>
      </c>
      <c r="K234" s="1">
        <v>0.6</v>
      </c>
      <c r="L234" s="1">
        <v>0</v>
      </c>
      <c r="M234" s="1">
        <v>0</v>
      </c>
      <c r="N234"/>
      <c r="O234"/>
      <c r="P234"/>
      <c r="Q234"/>
    </row>
    <row r="235" spans="1:17" x14ac:dyDescent="0.25">
      <c r="A235" t="s">
        <v>512</v>
      </c>
      <c r="B235" t="s">
        <v>56</v>
      </c>
      <c r="C235" s="1" t="s">
        <v>113</v>
      </c>
      <c r="D235" s="7">
        <f>(H235*Scoring!C$16)+(I235*Scoring!E$17)+(J235*Scoring!C$18)+(F235*Scoring!E$13)+(G235*Scoring!C$14)+(K235*Scoring!C$20)+(L235*Scoring!C$19)+(M235*Scoring!C$15)</f>
        <v>55.755000000000003</v>
      </c>
      <c r="E235" s="5">
        <f>SUMIF(Bye!A:A, B235, Bye!B:B)</f>
        <v>12</v>
      </c>
      <c r="F235" s="1">
        <v>6.45</v>
      </c>
      <c r="G235" s="1">
        <v>0.05</v>
      </c>
      <c r="H235" s="1">
        <v>23.43</v>
      </c>
      <c r="I235" s="1">
        <v>241</v>
      </c>
      <c r="J235" s="1">
        <v>1.23</v>
      </c>
      <c r="K235" s="1">
        <v>0.1</v>
      </c>
      <c r="L235" s="1">
        <v>0</v>
      </c>
      <c r="M235" s="1">
        <v>0</v>
      </c>
      <c r="N235"/>
      <c r="O235"/>
      <c r="P235"/>
      <c r="Q235"/>
    </row>
    <row r="236" spans="1:17" x14ac:dyDescent="0.25">
      <c r="A236" s="1" t="s">
        <v>437</v>
      </c>
      <c r="B236" s="1" t="s">
        <v>41</v>
      </c>
      <c r="C236" s="1" t="s">
        <v>113</v>
      </c>
      <c r="D236" s="7">
        <f>(H236*Scoring!C$16)+(I236*Scoring!E$17)+(J236*Scoring!C$18)+(F236*Scoring!E$13)+(G236*Scoring!C$14)+(K236*Scoring!C$20)+(L236*Scoring!C$19)+(M236*Scoring!C$15)</f>
        <v>61.108000000000004</v>
      </c>
      <c r="E236" s="5">
        <f>SUMIF(Bye!A:A, B236, Bye!B:B)</f>
        <v>6</v>
      </c>
      <c r="F236" s="1">
        <v>0.35</v>
      </c>
      <c r="G236" s="1">
        <v>0</v>
      </c>
      <c r="H236" s="1">
        <v>26.61</v>
      </c>
      <c r="I236" s="1">
        <v>236.83</v>
      </c>
      <c r="J236" s="1">
        <v>1.83</v>
      </c>
      <c r="K236" s="1">
        <v>0.2</v>
      </c>
      <c r="L236" s="1">
        <v>0</v>
      </c>
      <c r="M236" s="1">
        <v>0</v>
      </c>
      <c r="N236"/>
      <c r="O236"/>
      <c r="P236"/>
      <c r="Q236"/>
    </row>
    <row r="237" spans="1:17" x14ac:dyDescent="0.25">
      <c r="A237" s="1" t="s">
        <v>417</v>
      </c>
      <c r="B237" s="1" t="s">
        <v>51</v>
      </c>
      <c r="C237" s="1" t="s">
        <v>113</v>
      </c>
      <c r="D237" s="7">
        <f>(H237*Scoring!C$16)+(I237*Scoring!E$17)+(J237*Scoring!C$18)+(F237*Scoring!E$13)+(G237*Scoring!C$14)+(K237*Scoring!C$20)+(L237*Scoring!C$19)+(M237*Scoring!C$15)</f>
        <v>49.57</v>
      </c>
      <c r="E237" s="5">
        <f>SUMIF(Bye!A:A, B237, Bye!B:B)</f>
        <v>14</v>
      </c>
      <c r="F237" s="1">
        <v>0</v>
      </c>
      <c r="G237" s="1">
        <v>0</v>
      </c>
      <c r="H237" s="1">
        <v>16.899999999999999</v>
      </c>
      <c r="I237" s="1">
        <v>230.7</v>
      </c>
      <c r="J237" s="1">
        <v>1.6</v>
      </c>
      <c r="K237" s="1">
        <v>0</v>
      </c>
      <c r="L237" s="1">
        <v>0</v>
      </c>
      <c r="M237" s="1">
        <v>0</v>
      </c>
      <c r="N237"/>
      <c r="O237"/>
      <c r="P237"/>
      <c r="Q237"/>
    </row>
    <row r="238" spans="1:17" x14ac:dyDescent="0.25">
      <c r="A238" s="1" t="s">
        <v>412</v>
      </c>
      <c r="B238" s="1" t="s">
        <v>45</v>
      </c>
      <c r="C238" s="1" t="s">
        <v>113</v>
      </c>
      <c r="D238" s="7">
        <f>(H238*Scoring!C$16)+(I238*Scoring!E$17)+(J238*Scoring!C$18)+(F238*Scoring!E$13)+(G238*Scoring!C$14)+(K238*Scoring!C$20)+(L238*Scoring!C$19)+(M238*Scoring!C$15)</f>
        <v>54.398999999999994</v>
      </c>
      <c r="E238" s="5">
        <f>SUMIF(Bye!A:A, B238, Bye!B:B)</f>
        <v>12</v>
      </c>
      <c r="F238" s="1">
        <v>6.65</v>
      </c>
      <c r="G238" s="1">
        <v>0.05</v>
      </c>
      <c r="H238" s="1">
        <v>18.809999999999999</v>
      </c>
      <c r="I238" s="1">
        <v>230.04</v>
      </c>
      <c r="J238" s="1">
        <v>1.97</v>
      </c>
      <c r="K238" s="1">
        <v>0.2</v>
      </c>
      <c r="L238" s="1">
        <v>0</v>
      </c>
      <c r="M238" s="1">
        <v>0</v>
      </c>
      <c r="N238"/>
      <c r="O238"/>
      <c r="P238"/>
      <c r="Q238"/>
    </row>
    <row r="239" spans="1:17" x14ac:dyDescent="0.25">
      <c r="A239" s="1" t="s">
        <v>264</v>
      </c>
      <c r="B239" s="1" t="s">
        <v>21</v>
      </c>
      <c r="C239" s="1" t="s">
        <v>113</v>
      </c>
      <c r="D239" s="7">
        <f>(H239*Scoring!C$16)+(I239*Scoring!E$17)+(J239*Scoring!C$18)+(F239*Scoring!E$13)+(G239*Scoring!C$14)+(K239*Scoring!C$20)+(L239*Scoring!C$19)+(M239*Scoring!C$15)</f>
        <v>52.238000000000007</v>
      </c>
      <c r="E239" s="5">
        <f>SUMIF(Bye!A:A, B239, Bye!B:B)</f>
        <v>8</v>
      </c>
      <c r="F239" s="1">
        <v>0</v>
      </c>
      <c r="G239" s="1">
        <v>0</v>
      </c>
      <c r="H239" s="1">
        <v>22.92</v>
      </c>
      <c r="I239" s="1">
        <v>222.78</v>
      </c>
      <c r="J239" s="1">
        <v>1.19</v>
      </c>
      <c r="K239" s="1">
        <v>0.1</v>
      </c>
      <c r="L239" s="1">
        <v>0</v>
      </c>
      <c r="M239" s="1">
        <v>0</v>
      </c>
      <c r="N239"/>
      <c r="O239"/>
      <c r="P239"/>
      <c r="Q239"/>
    </row>
    <row r="240" spans="1:17" x14ac:dyDescent="0.25">
      <c r="A240" s="1" t="s">
        <v>246</v>
      </c>
      <c r="B240" s="1" t="s">
        <v>23</v>
      </c>
      <c r="C240" s="1" t="s">
        <v>113</v>
      </c>
      <c r="D240" s="7">
        <f>(H240*Scoring!C$16)+(I240*Scoring!E$17)+(J240*Scoring!C$18)+(F240*Scoring!E$13)+(G240*Scoring!C$14)+(K240*Scoring!C$20)+(L240*Scoring!C$19)+(M240*Scoring!C$15)</f>
        <v>51.26</v>
      </c>
      <c r="E240" s="5">
        <f>SUMIF(Bye!A:A, B240, Bye!B:B)</f>
        <v>7</v>
      </c>
      <c r="F240" s="1">
        <v>0</v>
      </c>
      <c r="G240" s="1">
        <v>0</v>
      </c>
      <c r="H240" s="1">
        <v>19.14</v>
      </c>
      <c r="I240" s="1">
        <v>220.2</v>
      </c>
      <c r="J240" s="1">
        <v>1.7</v>
      </c>
      <c r="K240" s="1">
        <v>0.1</v>
      </c>
      <c r="L240" s="1">
        <v>0</v>
      </c>
      <c r="M240" s="1">
        <v>0</v>
      </c>
      <c r="N240"/>
      <c r="O240"/>
      <c r="P240"/>
      <c r="Q240"/>
    </row>
    <row r="241" spans="1:17" x14ac:dyDescent="0.25">
      <c r="A241" t="s">
        <v>265</v>
      </c>
      <c r="B241" t="s">
        <v>57</v>
      </c>
      <c r="C241" s="1" t="s">
        <v>113</v>
      </c>
      <c r="D241" s="7">
        <f>(H241*Scoring!C$16)+(I241*Scoring!E$17)+(J241*Scoring!C$18)+(F241*Scoring!E$13)+(G241*Scoring!C$14)+(K241*Scoring!C$20)+(L241*Scoring!C$19)+(M241*Scoring!C$15)</f>
        <v>50.875999999999998</v>
      </c>
      <c r="E241" s="5">
        <f>SUMIF(Bye!A:A, B241, Bye!B:B)</f>
        <v>5</v>
      </c>
      <c r="F241" s="1">
        <v>13</v>
      </c>
      <c r="G241" s="1">
        <v>0.1</v>
      </c>
      <c r="H241" s="1">
        <v>20.86</v>
      </c>
      <c r="I241" s="1">
        <v>216.56</v>
      </c>
      <c r="J241" s="1">
        <v>1.1100000000000001</v>
      </c>
      <c r="K241" s="1">
        <v>0.2</v>
      </c>
      <c r="L241" s="1">
        <v>0</v>
      </c>
      <c r="M241" s="1">
        <v>0</v>
      </c>
      <c r="N241"/>
      <c r="O241"/>
      <c r="P241"/>
      <c r="Q241"/>
    </row>
    <row r="242" spans="1:17" x14ac:dyDescent="0.25">
      <c r="A242" s="1" t="s">
        <v>413</v>
      </c>
      <c r="B242" s="1" t="s">
        <v>53</v>
      </c>
      <c r="C242" s="1" t="s">
        <v>113</v>
      </c>
      <c r="D242" s="7">
        <f>(H242*Scoring!C$16)+(I242*Scoring!E$17)+(J242*Scoring!C$18)+(F242*Scoring!E$13)+(G242*Scoring!C$14)+(K242*Scoring!C$20)+(L242*Scoring!C$19)+(M242*Scoring!C$15)</f>
        <v>54.702000000000005</v>
      </c>
      <c r="E242" s="5">
        <f>SUMIF(Bye!A:A, B242, Bye!B:B)</f>
        <v>12</v>
      </c>
      <c r="F242" s="1">
        <v>19.899999999999999</v>
      </c>
      <c r="G242" s="1">
        <v>0.1</v>
      </c>
      <c r="H242" s="1">
        <v>23.91</v>
      </c>
      <c r="I242" s="1">
        <v>214.42</v>
      </c>
      <c r="J242" s="1">
        <v>1.1599999999999999</v>
      </c>
      <c r="K242" s="1">
        <v>0.2</v>
      </c>
      <c r="L242" s="1">
        <v>0</v>
      </c>
      <c r="M242" s="1">
        <v>0</v>
      </c>
      <c r="N242"/>
      <c r="O242"/>
      <c r="P242"/>
      <c r="Q242"/>
    </row>
    <row r="243" spans="1:17" x14ac:dyDescent="0.25">
      <c r="A243" s="1" t="s">
        <v>408</v>
      </c>
      <c r="B243" s="1" t="s">
        <v>56</v>
      </c>
      <c r="C243" s="1" t="s">
        <v>113</v>
      </c>
      <c r="D243" s="7">
        <f>(H243*Scoring!C$16)+(I243*Scoring!E$17)+(J243*Scoring!C$18)+(F243*Scoring!E$13)+(G243*Scoring!C$14)+(K243*Scoring!C$20)+(L243*Scoring!C$19)+(M243*Scoring!C$15)</f>
        <v>50.325000000000003</v>
      </c>
      <c r="E243" s="5">
        <f>SUMIF(Bye!A:A, B243, Bye!B:B)</f>
        <v>12</v>
      </c>
      <c r="F243" s="1">
        <v>11.9</v>
      </c>
      <c r="G243" s="1">
        <v>0</v>
      </c>
      <c r="H243" s="1">
        <v>22.11</v>
      </c>
      <c r="I243" s="1">
        <v>206.65</v>
      </c>
      <c r="J243" s="1">
        <v>1.1100000000000001</v>
      </c>
      <c r="K243" s="1">
        <v>0.3</v>
      </c>
      <c r="L243" s="1">
        <v>0</v>
      </c>
      <c r="M243" s="1">
        <v>0</v>
      </c>
      <c r="N243"/>
      <c r="O243"/>
      <c r="P243"/>
      <c r="Q243"/>
    </row>
    <row r="244" spans="1:17" x14ac:dyDescent="0.25">
      <c r="A244" t="s">
        <v>416</v>
      </c>
      <c r="B244" t="s">
        <v>26</v>
      </c>
      <c r="C244" s="1" t="s">
        <v>113</v>
      </c>
      <c r="D244" s="7">
        <f>(H244*Scoring!C$16)+(I244*Scoring!E$17)+(J244*Scoring!C$18)+(F244*Scoring!E$13)+(G244*Scoring!C$14)+(K244*Scoring!C$20)+(L244*Scoring!C$19)+(M244*Scoring!C$15)</f>
        <v>45.415999999999997</v>
      </c>
      <c r="E244" s="5">
        <f>SUMIF(Bye!A:A, B244, Bye!B:B)</f>
        <v>11</v>
      </c>
      <c r="F244" s="1">
        <v>2.25</v>
      </c>
      <c r="G244" s="1">
        <v>0</v>
      </c>
      <c r="H244" s="1">
        <v>19.989999999999998</v>
      </c>
      <c r="I244" s="1">
        <v>198.81</v>
      </c>
      <c r="J244" s="1">
        <v>0.97</v>
      </c>
      <c r="K244" s="1">
        <v>0.5</v>
      </c>
      <c r="L244" s="1">
        <v>0</v>
      </c>
      <c r="M244" s="1">
        <v>0</v>
      </c>
      <c r="N244"/>
      <c r="O244"/>
      <c r="P244"/>
      <c r="Q244"/>
    </row>
    <row r="245" spans="1:17" x14ac:dyDescent="0.25">
      <c r="A245" s="1" t="s">
        <v>511</v>
      </c>
      <c r="B245" s="1" t="s">
        <v>38</v>
      </c>
      <c r="C245" s="1" t="s">
        <v>113</v>
      </c>
      <c r="D245" s="7">
        <f>(H245*Scoring!C$16)+(I245*Scoring!E$17)+(J245*Scoring!C$18)+(F245*Scoring!E$13)+(G245*Scoring!C$14)+(K245*Scoring!C$20)+(L245*Scoring!C$19)+(M245*Scoring!C$15)</f>
        <v>38.85</v>
      </c>
      <c r="E245" s="5">
        <f>SUMIF(Bye!A:A, B245, Bye!B:B)</f>
        <v>10</v>
      </c>
      <c r="F245" s="1">
        <v>0</v>
      </c>
      <c r="G245" s="1">
        <v>0</v>
      </c>
      <c r="H245" s="1">
        <v>15.22</v>
      </c>
      <c r="I245" s="1">
        <v>194.1</v>
      </c>
      <c r="J245" s="1">
        <v>0.72</v>
      </c>
      <c r="K245" s="1">
        <v>0.1</v>
      </c>
      <c r="L245" s="1">
        <v>0</v>
      </c>
      <c r="M245" s="1">
        <v>0</v>
      </c>
      <c r="N245"/>
      <c r="O245"/>
      <c r="P245"/>
      <c r="Q245"/>
    </row>
    <row r="246" spans="1:17" x14ac:dyDescent="0.25">
      <c r="A246" s="1" t="s">
        <v>257</v>
      </c>
      <c r="B246" s="1" t="s">
        <v>29</v>
      </c>
      <c r="C246" s="1" t="s">
        <v>113</v>
      </c>
      <c r="D246" s="7">
        <f>(H246*Scoring!C$16)+(I246*Scoring!E$17)+(J246*Scoring!C$18)+(F246*Scoring!E$13)+(G246*Scoring!C$14)+(K246*Scoring!C$20)+(L246*Scoring!C$19)+(M246*Scoring!C$15)</f>
        <v>43.775999999999996</v>
      </c>
      <c r="E246" s="5">
        <f>SUMIF(Bye!A:A, B246, Bye!B:B)</f>
        <v>9</v>
      </c>
      <c r="F246" s="1">
        <v>0</v>
      </c>
      <c r="G246" s="1">
        <v>0</v>
      </c>
      <c r="H246" s="1">
        <v>17.440000000000001</v>
      </c>
      <c r="I246" s="1">
        <v>183.96</v>
      </c>
      <c r="J246" s="1">
        <v>1.34</v>
      </c>
      <c r="K246" s="1">
        <v>0.1</v>
      </c>
      <c r="L246" s="1">
        <v>0</v>
      </c>
      <c r="N246"/>
      <c r="O246"/>
      <c r="P246"/>
      <c r="Q246"/>
    </row>
    <row r="247" spans="1:17" x14ac:dyDescent="0.25">
      <c r="A247" t="s">
        <v>516</v>
      </c>
      <c r="B247" t="s">
        <v>41</v>
      </c>
      <c r="C247" s="1" t="s">
        <v>113</v>
      </c>
      <c r="D247" s="7">
        <f>(H247*Scoring!C$16)+(I247*Scoring!E$17)+(J247*Scoring!C$18)+(F247*Scoring!E$13)+(G247*Scoring!C$14)+(K247*Scoring!C$20)+(L247*Scoring!C$19)+(M247*Scoring!C$15)</f>
        <v>44.073</v>
      </c>
      <c r="E247" s="5">
        <f>SUMIF(Bye!A:A, B247, Bye!B:B)</f>
        <v>6</v>
      </c>
      <c r="F247" s="1">
        <v>0</v>
      </c>
      <c r="G247" s="1">
        <v>0</v>
      </c>
      <c r="H247" s="1">
        <v>20.56</v>
      </c>
      <c r="I247" s="1">
        <v>162.33000000000001</v>
      </c>
      <c r="J247" s="1">
        <v>1.23</v>
      </c>
      <c r="K247" s="1">
        <v>0.1</v>
      </c>
      <c r="L247" s="1">
        <v>0</v>
      </c>
      <c r="M247" s="1">
        <v>0</v>
      </c>
      <c r="N247"/>
      <c r="O247"/>
      <c r="P247"/>
      <c r="Q247"/>
    </row>
    <row r="248" spans="1:17" x14ac:dyDescent="0.25">
      <c r="A248" s="1" t="s">
        <v>421</v>
      </c>
      <c r="B248" s="1" t="s">
        <v>19</v>
      </c>
      <c r="C248" s="1" t="s">
        <v>113</v>
      </c>
      <c r="D248" s="7">
        <f>(H248*Scoring!C$16)+(I248*Scoring!E$17)+(J248*Scoring!C$18)+(F248*Scoring!E$13)+(G248*Scoring!C$14)+(K248*Scoring!C$20)+(L248*Scoring!C$19)+(M248*Scoring!C$15)</f>
        <v>36.703999999999994</v>
      </c>
      <c r="E248" s="5">
        <f>SUMIF(Bye!A:A, B248, Bye!B:B)</f>
        <v>8</v>
      </c>
      <c r="F248" s="1">
        <v>0</v>
      </c>
      <c r="G248" s="1">
        <v>0</v>
      </c>
      <c r="H248" s="1">
        <v>17.43</v>
      </c>
      <c r="I248" s="1">
        <v>161.74</v>
      </c>
      <c r="J248" s="1">
        <v>0.55000000000000004</v>
      </c>
      <c r="K248" s="1">
        <v>0.2</v>
      </c>
      <c r="L248" s="1">
        <v>0</v>
      </c>
      <c r="M248" s="1">
        <v>0</v>
      </c>
      <c r="N248"/>
      <c r="O248"/>
      <c r="P248"/>
      <c r="Q248"/>
    </row>
    <row r="249" spans="1:17" x14ac:dyDescent="0.25">
      <c r="A249" s="1" t="s">
        <v>347</v>
      </c>
      <c r="B249" s="1" t="s">
        <v>16</v>
      </c>
      <c r="C249" s="1" t="s">
        <v>113</v>
      </c>
      <c r="D249" s="7">
        <f>(H249*Scoring!C$16)+(I249*Scoring!E$17)+(J249*Scoring!C$18)+(F249*Scoring!E$13)+(G249*Scoring!C$14)+(K249*Scoring!C$20)+(L249*Scoring!C$19)+(M249*Scoring!C$15)</f>
        <v>34.5</v>
      </c>
      <c r="E249" s="5">
        <f>SUMIF(Bye!A:A, B249, Bye!B:B)</f>
        <v>10</v>
      </c>
      <c r="F249" s="1">
        <v>1.31</v>
      </c>
      <c r="G249" s="1">
        <v>0</v>
      </c>
      <c r="H249" s="1">
        <v>12.72</v>
      </c>
      <c r="I249" s="1">
        <v>140.09</v>
      </c>
      <c r="J249" s="1">
        <v>1.29</v>
      </c>
      <c r="K249" s="1">
        <v>0.1</v>
      </c>
      <c r="L249" s="1">
        <v>0</v>
      </c>
      <c r="M249" s="1">
        <v>0</v>
      </c>
      <c r="N249"/>
      <c r="O249"/>
      <c r="P249"/>
      <c r="Q249"/>
    </row>
    <row r="250" spans="1:17" x14ac:dyDescent="0.25">
      <c r="A250" s="1" t="s">
        <v>508</v>
      </c>
      <c r="B250" s="1" t="s">
        <v>41</v>
      </c>
      <c r="C250" s="1" t="s">
        <v>113</v>
      </c>
      <c r="D250" s="7">
        <f>(H250*Scoring!C$16)+(I250*Scoring!E$17)+(J250*Scoring!C$18)+(F250*Scoring!E$13)+(G250*Scoring!C$14)+(K250*Scoring!C$20)+(L250*Scoring!C$19)+(M250*Scoring!C$15)</f>
        <v>33.54</v>
      </c>
      <c r="E250" s="5">
        <f>SUMIF(Bye!A:A, B250, Bye!B:B)</f>
        <v>6</v>
      </c>
      <c r="F250" s="1">
        <v>32.9</v>
      </c>
      <c r="G250" s="1">
        <v>0</v>
      </c>
      <c r="H250" s="1">
        <v>12.15</v>
      </c>
      <c r="I250" s="1">
        <v>137</v>
      </c>
      <c r="J250" s="1">
        <v>0.75</v>
      </c>
      <c r="K250" s="1">
        <v>0.1</v>
      </c>
      <c r="L250" s="1">
        <v>0</v>
      </c>
      <c r="N250"/>
      <c r="O250"/>
      <c r="P250"/>
      <c r="Q250"/>
    </row>
    <row r="251" spans="1:17" x14ac:dyDescent="0.25">
      <c r="A251" s="1" t="s">
        <v>405</v>
      </c>
      <c r="B251" s="1" t="s">
        <v>40</v>
      </c>
      <c r="C251" s="1" t="s">
        <v>113</v>
      </c>
      <c r="D251" s="7">
        <f>(H251*Scoring!C$16)+(I251*Scoring!E$17)+(J251*Scoring!C$18)+(F251*Scoring!E$13)+(G251*Scoring!C$14)+(K251*Scoring!C$20)+(L251*Scoring!C$19)+(M251*Scoring!C$15)</f>
        <v>30.753000000000004</v>
      </c>
      <c r="E251" s="5">
        <f>SUMIF(Bye!A:A, B251, Bye!B:B)</f>
        <v>10</v>
      </c>
      <c r="F251" s="1">
        <v>0</v>
      </c>
      <c r="G251" s="1">
        <v>0</v>
      </c>
      <c r="H251" s="1">
        <v>11.6</v>
      </c>
      <c r="I251" s="1">
        <v>133.53</v>
      </c>
      <c r="J251" s="1">
        <v>1</v>
      </c>
      <c r="K251" s="1">
        <v>0.2</v>
      </c>
      <c r="L251" s="1">
        <v>0</v>
      </c>
      <c r="M251" s="1">
        <v>0</v>
      </c>
      <c r="N251"/>
      <c r="O251"/>
      <c r="P251"/>
      <c r="Q251"/>
    </row>
    <row r="252" spans="1:17" x14ac:dyDescent="0.25">
      <c r="A252" s="1" t="s">
        <v>510</v>
      </c>
      <c r="B252" s="1" t="s">
        <v>17</v>
      </c>
      <c r="C252" s="1" t="s">
        <v>113</v>
      </c>
      <c r="D252" s="7">
        <f>(H252*Scoring!C$16)+(I252*Scoring!E$17)+(J252*Scoring!C$18)+(F252*Scoring!E$13)+(G252*Scoring!C$14)+(K252*Scoring!C$20)+(L252*Scoring!C$19)+(M252*Scoring!C$15)</f>
        <v>26.795000000000002</v>
      </c>
      <c r="E252" s="5">
        <f>SUMIF(Bye!A:A, B252, Bye!B:B)</f>
        <v>6</v>
      </c>
      <c r="F252" s="1">
        <v>0</v>
      </c>
      <c r="G252" s="1">
        <v>0</v>
      </c>
      <c r="H252" s="1">
        <v>10.3</v>
      </c>
      <c r="I252" s="1">
        <v>126.95</v>
      </c>
      <c r="J252" s="1">
        <v>0.65</v>
      </c>
      <c r="K252" s="1">
        <v>0.1</v>
      </c>
      <c r="L252" s="1">
        <v>0</v>
      </c>
      <c r="M252" s="1">
        <v>0</v>
      </c>
      <c r="N252"/>
      <c r="O252"/>
      <c r="P252"/>
      <c r="Q252"/>
    </row>
    <row r="253" spans="1:17" x14ac:dyDescent="0.25">
      <c r="A253" t="s">
        <v>275</v>
      </c>
      <c r="B253" t="s">
        <v>25</v>
      </c>
      <c r="C253" s="1" t="s">
        <v>113</v>
      </c>
      <c r="D253" s="7">
        <f>(H253*Scoring!C$16)+(I253*Scoring!E$17)+(J253*Scoring!C$18)+(F253*Scoring!E$13)+(G253*Scoring!C$14)+(K253*Scoring!C$20)+(L253*Scoring!C$19)+(M253*Scoring!C$15)</f>
        <v>25.101000000000003</v>
      </c>
      <c r="E253" s="5">
        <f>SUMIF(Bye!A:A, B253, Bye!B:B)</f>
        <v>5</v>
      </c>
      <c r="F253" s="1">
        <v>0</v>
      </c>
      <c r="G253" s="1">
        <v>0</v>
      </c>
      <c r="H253" s="1">
        <v>9.4</v>
      </c>
      <c r="I253" s="1">
        <v>123.01</v>
      </c>
      <c r="J253" s="1">
        <v>0.6</v>
      </c>
      <c r="K253" s="1">
        <v>0.2</v>
      </c>
      <c r="L253" s="1">
        <v>0</v>
      </c>
      <c r="N253"/>
      <c r="O253"/>
      <c r="P253"/>
      <c r="Q253"/>
    </row>
    <row r="254" spans="1:17" x14ac:dyDescent="0.25">
      <c r="A254" s="1" t="s">
        <v>527</v>
      </c>
      <c r="B254" s="1" t="s">
        <v>24</v>
      </c>
      <c r="C254" s="1" t="s">
        <v>113</v>
      </c>
      <c r="D254" s="7">
        <f>(H254*Scoring!C$16)+(I254*Scoring!E$17)+(J254*Scoring!C$18)+(F254*Scoring!E$13)+(G254*Scoring!C$14)+(K254*Scoring!C$20)+(L254*Scoring!C$19)+(M254*Scoring!C$15)</f>
        <v>23.41</v>
      </c>
      <c r="E254" s="5">
        <f>SUMIF(Bye!A:A, B254, Bye!B:B)</f>
        <v>9</v>
      </c>
      <c r="F254" s="1">
        <v>0</v>
      </c>
      <c r="G254" s="1">
        <v>0</v>
      </c>
      <c r="H254" s="1">
        <v>7.9</v>
      </c>
      <c r="I254" s="1">
        <v>121.1</v>
      </c>
      <c r="J254" s="1">
        <v>0.6</v>
      </c>
      <c r="K254" s="1">
        <v>0.2</v>
      </c>
      <c r="L254" s="1">
        <v>0</v>
      </c>
      <c r="N254"/>
      <c r="O254"/>
      <c r="P254"/>
      <c r="Q254"/>
    </row>
    <row r="255" spans="1:17" x14ac:dyDescent="0.25">
      <c r="A255" s="1" t="s">
        <v>518</v>
      </c>
      <c r="B255" s="1" t="s">
        <v>43</v>
      </c>
      <c r="C255" s="1" t="s">
        <v>113</v>
      </c>
      <c r="D255" s="7">
        <f>(H255*Scoring!C$16)+(I255*Scoring!E$17)+(J255*Scoring!C$18)+(F255*Scoring!E$13)+(G255*Scoring!C$14)+(K255*Scoring!C$20)+(L255*Scoring!C$19)+(M255*Scoring!C$15)</f>
        <v>23.580000000000002</v>
      </c>
      <c r="E255" s="5">
        <f>SUMIF(Bye!A:A, B255, Bye!B:B)</f>
        <v>5</v>
      </c>
      <c r="F255" s="1">
        <v>0</v>
      </c>
      <c r="G255" s="1">
        <v>0</v>
      </c>
      <c r="H255" s="1">
        <v>9.6</v>
      </c>
      <c r="I255" s="1">
        <v>117.8</v>
      </c>
      <c r="J255" s="1">
        <v>0.4</v>
      </c>
      <c r="K255" s="1">
        <v>0.2</v>
      </c>
      <c r="L255" s="1">
        <v>0</v>
      </c>
      <c r="M255" s="1">
        <v>0</v>
      </c>
      <c r="N255"/>
      <c r="O255"/>
      <c r="P255"/>
      <c r="Q255"/>
    </row>
    <row r="256" spans="1:17" x14ac:dyDescent="0.25">
      <c r="A256" s="1" t="s">
        <v>519</v>
      </c>
      <c r="B256" s="1" t="s">
        <v>29</v>
      </c>
      <c r="C256" s="1" t="s">
        <v>113</v>
      </c>
      <c r="D256" s="7">
        <f>(H256*Scoring!C$16)+(I256*Scoring!E$17)+(J256*Scoring!C$18)+(F256*Scoring!E$13)+(G256*Scoring!C$14)+(K256*Scoring!C$20)+(L256*Scoring!C$19)+(M256*Scoring!C$15)</f>
        <v>27.72</v>
      </c>
      <c r="E256" s="5">
        <f>SUMIF(Bye!A:A, B256, Bye!B:B)</f>
        <v>9</v>
      </c>
      <c r="F256" s="1">
        <v>1.21</v>
      </c>
      <c r="G256" s="1">
        <v>0</v>
      </c>
      <c r="H256" s="1">
        <v>11.1</v>
      </c>
      <c r="I256" s="1">
        <v>109.59</v>
      </c>
      <c r="J256" s="1">
        <v>0.94</v>
      </c>
      <c r="K256" s="1">
        <v>0.1</v>
      </c>
      <c r="L256" s="1">
        <v>0</v>
      </c>
      <c r="N256"/>
      <c r="O256"/>
      <c r="P256"/>
      <c r="Q256"/>
    </row>
    <row r="257" spans="1:17" x14ac:dyDescent="0.25">
      <c r="A257" t="s">
        <v>517</v>
      </c>
      <c r="B257" t="s">
        <v>26</v>
      </c>
      <c r="C257" s="1" t="s">
        <v>113</v>
      </c>
      <c r="D257" s="7">
        <f>(H257*Scoring!C$16)+(I257*Scoring!E$17)+(J257*Scoring!C$18)+(F257*Scoring!E$13)+(G257*Scoring!C$14)+(K257*Scoring!C$20)+(L257*Scoring!C$19)+(M257*Scoring!C$15)</f>
        <v>23.540000000000003</v>
      </c>
      <c r="E257" s="5">
        <f>SUMIF(Bye!A:A, B257, Bye!B:B)</f>
        <v>11</v>
      </c>
      <c r="F257" s="1">
        <v>13.6</v>
      </c>
      <c r="G257" s="1">
        <v>0.1</v>
      </c>
      <c r="H257" s="1">
        <v>8.5</v>
      </c>
      <c r="I257" s="1">
        <v>102.8</v>
      </c>
      <c r="J257" s="1">
        <v>0.5</v>
      </c>
      <c r="K257" s="1">
        <v>0.2</v>
      </c>
      <c r="L257" s="1">
        <v>0</v>
      </c>
      <c r="M257" s="1">
        <v>0</v>
      </c>
      <c r="N257"/>
      <c r="O257"/>
      <c r="P257"/>
      <c r="Q257"/>
    </row>
    <row r="258" spans="1:17" x14ac:dyDescent="0.25">
      <c r="A258" t="s">
        <v>524</v>
      </c>
      <c r="B258" t="s">
        <v>14</v>
      </c>
      <c r="C258" s="1" t="s">
        <v>113</v>
      </c>
      <c r="D258" s="7">
        <f>(H258*Scoring!C$16)+(I258*Scoring!E$17)+(J258*Scoring!C$18)+(F258*Scoring!E$13)+(G258*Scoring!C$14)+(K258*Scoring!C$20)+(L258*Scoring!C$19)+(M258*Scoring!C$15)</f>
        <v>32.22</v>
      </c>
      <c r="E258" s="5">
        <f>SUMIF(Bye!A:A, B258, Bye!B:B)</f>
        <v>10</v>
      </c>
      <c r="F258" s="1">
        <v>0</v>
      </c>
      <c r="G258" s="1">
        <v>0</v>
      </c>
      <c r="H258" s="1">
        <v>9.7899999999999991</v>
      </c>
      <c r="I258" s="1">
        <v>97.7</v>
      </c>
      <c r="J258" s="1">
        <v>2.11</v>
      </c>
      <c r="K258" s="1">
        <v>0</v>
      </c>
      <c r="L258" s="1">
        <v>0</v>
      </c>
      <c r="N258"/>
      <c r="O258"/>
      <c r="P258"/>
      <c r="Q258"/>
    </row>
    <row r="259" spans="1:17" x14ac:dyDescent="0.25">
      <c r="A259" s="1" t="s">
        <v>273</v>
      </c>
      <c r="B259" s="1" t="s">
        <v>35</v>
      </c>
      <c r="C259" s="1" t="s">
        <v>113</v>
      </c>
      <c r="D259" s="7">
        <f>(H259*Scoring!C$16)+(I259*Scoring!E$17)+(J259*Scoring!C$18)+(F259*Scoring!E$13)+(G259*Scoring!C$14)+(K259*Scoring!C$20)+(L259*Scoring!C$19)+(M259*Scoring!C$15)</f>
        <v>19.932000000000002</v>
      </c>
      <c r="E259" s="5">
        <f>SUMIF(Bye!A:A, B259, Bye!B:B)</f>
        <v>8</v>
      </c>
      <c r="F259" s="1">
        <v>0</v>
      </c>
      <c r="G259" s="1">
        <v>0</v>
      </c>
      <c r="H259" s="1">
        <v>8.41</v>
      </c>
      <c r="I259" s="1">
        <v>90.22</v>
      </c>
      <c r="J259" s="1">
        <v>0.45</v>
      </c>
      <c r="K259" s="1">
        <v>0.2</v>
      </c>
      <c r="L259" s="1">
        <v>0</v>
      </c>
      <c r="M259" s="1">
        <v>0</v>
      </c>
      <c r="N259"/>
      <c r="O259"/>
      <c r="P259"/>
      <c r="Q259"/>
    </row>
    <row r="260" spans="1:17" x14ac:dyDescent="0.25">
      <c r="A260" s="1" t="s">
        <v>276</v>
      </c>
      <c r="B260" s="1" t="s">
        <v>17</v>
      </c>
      <c r="C260" s="1" t="s">
        <v>113</v>
      </c>
      <c r="D260" s="7">
        <f>(H260*Scoring!C$16)+(I260*Scoring!E$17)+(J260*Scoring!C$18)+(F260*Scoring!E$13)+(G260*Scoring!C$14)+(K260*Scoring!C$20)+(L260*Scoring!C$19)+(M260*Scoring!C$15)</f>
        <v>17.614999999999998</v>
      </c>
      <c r="E260" s="5">
        <f>SUMIF(Bye!A:A, B260, Bye!B:B)</f>
        <v>6</v>
      </c>
      <c r="F260" s="1">
        <v>0</v>
      </c>
      <c r="G260" s="1">
        <v>0</v>
      </c>
      <c r="H260" s="1">
        <v>6.15</v>
      </c>
      <c r="I260" s="1">
        <v>88.65</v>
      </c>
      <c r="J260" s="1">
        <v>0.45</v>
      </c>
      <c r="K260" s="1">
        <v>0.1</v>
      </c>
      <c r="L260" s="1">
        <v>0</v>
      </c>
      <c r="M260" s="1">
        <v>0</v>
      </c>
      <c r="N260"/>
      <c r="O260"/>
      <c r="P260"/>
      <c r="Q260"/>
    </row>
    <row r="261" spans="1:17" x14ac:dyDescent="0.25">
      <c r="A261" s="1" t="s">
        <v>523</v>
      </c>
      <c r="B261" s="1" t="s">
        <v>40</v>
      </c>
      <c r="C261" s="1" t="s">
        <v>113</v>
      </c>
      <c r="D261" s="7">
        <f>(H261*Scoring!C$16)+(I261*Scoring!E$17)+(J261*Scoring!C$18)+(F261*Scoring!E$13)+(G261*Scoring!C$14)+(K261*Scoring!C$20)+(L261*Scoring!C$19)+(M261*Scoring!C$15)</f>
        <v>19.11</v>
      </c>
      <c r="E261" s="5">
        <f>SUMIF(Bye!A:A, B261, Bye!B:B)</f>
        <v>10</v>
      </c>
      <c r="F261" s="1">
        <v>0</v>
      </c>
      <c r="G261" s="1">
        <v>0</v>
      </c>
      <c r="H261" s="1">
        <v>7</v>
      </c>
      <c r="I261" s="1">
        <v>87.1</v>
      </c>
      <c r="J261" s="1">
        <v>0.6</v>
      </c>
      <c r="K261" s="1">
        <v>0.2</v>
      </c>
      <c r="L261" s="1">
        <v>0</v>
      </c>
      <c r="N261"/>
      <c r="O261"/>
      <c r="P261"/>
      <c r="Q261"/>
    </row>
    <row r="262" spans="1:17" x14ac:dyDescent="0.25">
      <c r="A262" t="s">
        <v>249</v>
      </c>
      <c r="B262" t="s">
        <v>38</v>
      </c>
      <c r="C262" s="1" t="s">
        <v>113</v>
      </c>
      <c r="D262" s="7">
        <f>(H262*Scoring!C$16)+(I262*Scoring!E$17)+(J262*Scoring!C$18)+(F262*Scoring!E$13)+(G262*Scoring!C$14)+(K262*Scoring!C$20)+(L262*Scoring!C$19)+(M262*Scoring!C$15)</f>
        <v>18.400000000000002</v>
      </c>
      <c r="E262" s="5">
        <f>SUMIF(Bye!A:A, B262, Bye!B:B)</f>
        <v>10</v>
      </c>
      <c r="F262" s="1">
        <v>12.4</v>
      </c>
      <c r="G262" s="1">
        <v>0.1</v>
      </c>
      <c r="H262" s="1">
        <v>6.1</v>
      </c>
      <c r="I262" s="1">
        <v>82.6</v>
      </c>
      <c r="J262" s="1">
        <v>0.4</v>
      </c>
      <c r="K262" s="1">
        <v>0.2</v>
      </c>
      <c r="L262" s="1">
        <v>0</v>
      </c>
      <c r="N262"/>
      <c r="O262"/>
      <c r="P262"/>
      <c r="Q262"/>
    </row>
    <row r="263" spans="1:17" x14ac:dyDescent="0.25">
      <c r="A263" s="1" t="s">
        <v>362</v>
      </c>
      <c r="B263" s="1" t="s">
        <v>33</v>
      </c>
      <c r="C263" s="1" t="s">
        <v>113</v>
      </c>
      <c r="D263" s="7">
        <f>(H263*Scoring!C$16)+(I263*Scoring!E$17)+(J263*Scoring!C$18)+(F263*Scoring!E$13)+(G263*Scoring!C$14)+(K263*Scoring!C$20)+(L263*Scoring!C$19)+(M263*Scoring!C$15)</f>
        <v>15.500000000000002</v>
      </c>
      <c r="E263" s="5">
        <f>SUMIF(Bye!A:A, B263, Bye!B:B)</f>
        <v>14</v>
      </c>
      <c r="F263" s="1">
        <v>0</v>
      </c>
      <c r="G263" s="1">
        <v>0</v>
      </c>
      <c r="H263" s="1">
        <v>5.75</v>
      </c>
      <c r="I263" s="1">
        <v>80.5</v>
      </c>
      <c r="J263" s="1">
        <v>0.3</v>
      </c>
      <c r="K263" s="1">
        <v>0.1</v>
      </c>
      <c r="L263" s="1">
        <v>0</v>
      </c>
      <c r="M263" s="1">
        <v>0</v>
      </c>
      <c r="N263"/>
      <c r="O263"/>
      <c r="P263"/>
      <c r="Q263"/>
    </row>
    <row r="264" spans="1:17" x14ac:dyDescent="0.25">
      <c r="A264" s="1" t="s">
        <v>409</v>
      </c>
      <c r="B264" s="1" t="s">
        <v>51</v>
      </c>
      <c r="C264" s="1" t="s">
        <v>113</v>
      </c>
      <c r="D264" s="7">
        <f>(H264*Scoring!C$16)+(I264*Scoring!E$17)+(J264*Scoring!C$18)+(F264*Scoring!E$13)+(G264*Scoring!C$14)+(K264*Scoring!C$20)+(L264*Scoring!C$19)+(M264*Scoring!C$15)</f>
        <v>17.68</v>
      </c>
      <c r="E264" s="5">
        <f>SUMIF(Bye!A:A, B264, Bye!B:B)</f>
        <v>14</v>
      </c>
      <c r="F264" s="1">
        <v>0</v>
      </c>
      <c r="G264" s="1">
        <v>0</v>
      </c>
      <c r="H264" s="1">
        <v>6.3</v>
      </c>
      <c r="I264" s="1">
        <v>78.8</v>
      </c>
      <c r="J264" s="1">
        <v>0.6</v>
      </c>
      <c r="K264" s="1">
        <v>0.1</v>
      </c>
      <c r="L264" s="1">
        <v>0</v>
      </c>
      <c r="N264"/>
      <c r="O264"/>
      <c r="P264"/>
      <c r="Q264"/>
    </row>
    <row r="265" spans="1:17" x14ac:dyDescent="0.25">
      <c r="A265" t="s">
        <v>110</v>
      </c>
      <c r="B265" t="s">
        <v>51</v>
      </c>
      <c r="C265" s="1" t="s">
        <v>113</v>
      </c>
      <c r="D265" s="7">
        <f>(H265*Scoring!C$16)+(I265*Scoring!E$17)+(J265*Scoring!C$18)+(F265*Scoring!E$13)+(G265*Scoring!C$14)+(K265*Scoring!C$20)+(L265*Scoring!C$19)+(M265*Scoring!C$15)</f>
        <v>18.928000000000001</v>
      </c>
      <c r="E265" s="5">
        <f>SUMIF(Bye!A:A, B265, Bye!B:B)</f>
        <v>14</v>
      </c>
      <c r="F265" s="1">
        <v>7.75</v>
      </c>
      <c r="G265" s="1">
        <v>0.05</v>
      </c>
      <c r="H265" s="1">
        <v>7.81</v>
      </c>
      <c r="I265" s="1">
        <v>75.430000000000007</v>
      </c>
      <c r="J265" s="1">
        <v>0.45</v>
      </c>
      <c r="K265" s="1">
        <v>0.2</v>
      </c>
      <c r="L265" s="1">
        <v>0</v>
      </c>
      <c r="N265"/>
      <c r="O265"/>
      <c r="P265"/>
      <c r="Q265"/>
    </row>
    <row r="266" spans="1:17" x14ac:dyDescent="0.25">
      <c r="A266" t="s">
        <v>425</v>
      </c>
      <c r="B266" t="s">
        <v>12</v>
      </c>
      <c r="C266" s="1" t="s">
        <v>113</v>
      </c>
      <c r="D266" s="7">
        <f>(H266*Scoring!C$16)+(I266*Scoring!E$17)+(J266*Scoring!C$18)+(F266*Scoring!E$13)+(G266*Scoring!C$14)+(K266*Scoring!C$20)+(L266*Scoring!C$19)+(M266*Scoring!C$15)</f>
        <v>15.66</v>
      </c>
      <c r="E266" s="5">
        <f>SUMIF(Bye!A:A, B266, Bye!B:B)</f>
        <v>7</v>
      </c>
      <c r="F266" s="1">
        <v>0</v>
      </c>
      <c r="G266" s="1">
        <v>0</v>
      </c>
      <c r="H266" s="1">
        <v>5.3</v>
      </c>
      <c r="I266" s="1">
        <v>68.599999999999994</v>
      </c>
      <c r="J266" s="1">
        <v>0.6</v>
      </c>
      <c r="K266" s="1">
        <v>0.1</v>
      </c>
      <c r="L266" s="1">
        <v>0</v>
      </c>
      <c r="N266"/>
      <c r="O266"/>
      <c r="P266"/>
      <c r="Q266"/>
    </row>
    <row r="267" spans="1:17" x14ac:dyDescent="0.25">
      <c r="A267" s="1" t="s">
        <v>522</v>
      </c>
      <c r="B267" s="1" t="s">
        <v>48</v>
      </c>
      <c r="C267" s="1" t="s">
        <v>113</v>
      </c>
      <c r="D267" s="7">
        <f>(H267*Scoring!C$16)+(I267*Scoring!E$17)+(J267*Scoring!C$18)+(F267*Scoring!E$13)+(G267*Scoring!C$14)+(K267*Scoring!C$20)+(L267*Scoring!C$19)+(M267*Scoring!C$15)</f>
        <v>13.339</v>
      </c>
      <c r="E267" s="5">
        <f>SUMIF(Bye!A:A, B267, Bye!B:B)</f>
        <v>9</v>
      </c>
      <c r="F267" s="1">
        <v>9.56</v>
      </c>
      <c r="G267" s="1">
        <v>0</v>
      </c>
      <c r="H267" s="1">
        <v>5.36</v>
      </c>
      <c r="I267" s="1">
        <v>59.23</v>
      </c>
      <c r="J267" s="1">
        <v>0.2</v>
      </c>
      <c r="K267" s="1">
        <v>0.1</v>
      </c>
      <c r="L267" s="1">
        <v>0</v>
      </c>
      <c r="M267" s="1">
        <v>0</v>
      </c>
      <c r="N267"/>
      <c r="O267"/>
      <c r="P267"/>
      <c r="Q267"/>
    </row>
    <row r="268" spans="1:17" x14ac:dyDescent="0.25">
      <c r="A268" s="1" t="s">
        <v>418</v>
      </c>
      <c r="B268" s="1" t="s">
        <v>55</v>
      </c>
      <c r="C268" s="1" t="s">
        <v>113</v>
      </c>
      <c r="D268" s="7">
        <f>(H268*Scoring!C$16)+(I268*Scoring!E$17)+(J268*Scoring!C$18)+(F268*Scoring!E$13)+(G268*Scoring!C$14)+(K268*Scoring!C$20)+(L268*Scoring!C$19)+(M268*Scoring!C$15)</f>
        <v>16.029999999999998</v>
      </c>
      <c r="E268" s="5">
        <f>SUMIF(Bye!A:A, B268, Bye!B:B)</f>
        <v>12</v>
      </c>
      <c r="F268" s="1">
        <v>21.9</v>
      </c>
      <c r="G268" s="1">
        <v>0.15</v>
      </c>
      <c r="H268" s="1">
        <v>5.25</v>
      </c>
      <c r="I268" s="1">
        <v>57.9</v>
      </c>
      <c r="J268" s="1">
        <v>0.35</v>
      </c>
      <c r="K268" s="1">
        <v>0.2</v>
      </c>
      <c r="L268" s="1">
        <v>0</v>
      </c>
      <c r="N268"/>
      <c r="O268"/>
      <c r="P268"/>
      <c r="Q268"/>
    </row>
    <row r="269" spans="1:17" x14ac:dyDescent="0.25">
      <c r="A269" s="1" t="s">
        <v>525</v>
      </c>
      <c r="B269" s="1" t="s">
        <v>53</v>
      </c>
      <c r="C269" s="1" t="s">
        <v>113</v>
      </c>
      <c r="D269" s="7">
        <f>(H269*Scoring!C$16)+(I269*Scoring!E$17)+(J269*Scoring!C$18)+(F269*Scoring!E$13)+(G269*Scoring!C$14)+(K269*Scoring!C$20)+(L269*Scoring!C$19)+(M269*Scoring!C$15)</f>
        <v>8.6850000000000005</v>
      </c>
      <c r="E269" s="5">
        <f>SUMIF(Bye!A:A, B269, Bye!B:B)</f>
        <v>12</v>
      </c>
      <c r="F269" s="1">
        <v>0</v>
      </c>
      <c r="G269" s="1">
        <v>0</v>
      </c>
      <c r="H269" s="1">
        <v>3.3</v>
      </c>
      <c r="I269" s="1">
        <v>42.85</v>
      </c>
      <c r="J269" s="1">
        <v>0.2</v>
      </c>
      <c r="K269" s="1">
        <v>0.1</v>
      </c>
      <c r="L269" s="1">
        <v>0</v>
      </c>
      <c r="M269" s="1">
        <v>0</v>
      </c>
      <c r="N269"/>
      <c r="O269"/>
      <c r="P269"/>
      <c r="Q269"/>
    </row>
    <row r="270" spans="1:17" x14ac:dyDescent="0.25">
      <c r="A270" s="1" t="s">
        <v>520</v>
      </c>
      <c r="B270" s="1" t="s">
        <v>37</v>
      </c>
      <c r="C270" s="1" t="s">
        <v>113</v>
      </c>
      <c r="D270" s="7">
        <f>(H270*Scoring!C$16)+(I270*Scoring!E$17)+(J270*Scoring!C$18)+(F270*Scoring!E$13)+(G270*Scoring!C$14)+(K270*Scoring!C$20)+(L270*Scoring!C$19)+(M270*Scoring!C$15)</f>
        <v>9.7700000000000014</v>
      </c>
      <c r="E270" s="5">
        <f>SUMIF(Bye!A:A, B270, Bye!B:B)</f>
        <v>8</v>
      </c>
      <c r="F270" s="1">
        <v>7.1</v>
      </c>
      <c r="G270" s="1">
        <v>0.05</v>
      </c>
      <c r="H270" s="1">
        <v>3.25</v>
      </c>
      <c r="I270" s="1">
        <v>41.1</v>
      </c>
      <c r="J270" s="1">
        <v>0.25</v>
      </c>
      <c r="K270" s="1">
        <v>0.1</v>
      </c>
      <c r="L270" s="1">
        <v>0</v>
      </c>
      <c r="N270"/>
      <c r="O270"/>
      <c r="P270"/>
      <c r="Q270"/>
    </row>
    <row r="271" spans="1:17" x14ac:dyDescent="0.25">
      <c r="A271" s="1" t="s">
        <v>287</v>
      </c>
      <c r="B271" s="1" t="s">
        <v>21</v>
      </c>
      <c r="C271" s="1" t="s">
        <v>130</v>
      </c>
      <c r="D271" s="7">
        <f>(H271*Scoring!C$16)+(I271*Scoring!E$17)+(J271*Scoring!C$18)+(F271*Scoring!E$13)+(G271*Scoring!C$14)+(K271*Scoring!C$20)+(L271*Scoring!C$19)+(M271*Scoring!C$15)</f>
        <v>236.845</v>
      </c>
      <c r="E271" s="5">
        <f>SUMIF(Bye!A:A, B271, Bye!B:B)</f>
        <v>8</v>
      </c>
      <c r="F271" s="1">
        <v>0</v>
      </c>
      <c r="G271" s="1">
        <v>0</v>
      </c>
      <c r="H271" s="1">
        <v>95.92</v>
      </c>
      <c r="I271" s="1">
        <v>1028.8499999999999</v>
      </c>
      <c r="J271" s="1">
        <v>4.1399999999999997</v>
      </c>
      <c r="K271" s="1">
        <v>0.3</v>
      </c>
      <c r="L271" s="1">
        <v>4.5</v>
      </c>
      <c r="M271" s="1">
        <v>0</v>
      </c>
      <c r="N271"/>
      <c r="O271"/>
      <c r="P271"/>
      <c r="Q271"/>
    </row>
    <row r="272" spans="1:17" x14ac:dyDescent="0.25">
      <c r="A272" t="s">
        <v>426</v>
      </c>
      <c r="B272" t="s">
        <v>50</v>
      </c>
      <c r="C272" s="1" t="s">
        <v>130</v>
      </c>
      <c r="D272" s="7">
        <f>(H272*Scoring!C$16)+(I272*Scoring!E$17)+(J272*Scoring!C$18)+(F272*Scoring!E$13)+(G272*Scoring!C$14)+(K272*Scoring!C$20)+(L272*Scoring!C$19)+(M272*Scoring!C$15)</f>
        <v>242.65100000000001</v>
      </c>
      <c r="E272" s="5">
        <f>SUMIF(Bye!A:A, B272, Bye!B:B)</f>
        <v>8</v>
      </c>
      <c r="F272" s="1">
        <v>0</v>
      </c>
      <c r="G272" s="1">
        <v>0</v>
      </c>
      <c r="H272" s="1">
        <v>97.4</v>
      </c>
      <c r="I272" s="1">
        <v>1006.91</v>
      </c>
      <c r="J272" s="1">
        <v>5.71</v>
      </c>
      <c r="K272" s="1">
        <v>0.2</v>
      </c>
      <c r="L272" s="1">
        <v>3.5</v>
      </c>
      <c r="M272" s="1">
        <v>0</v>
      </c>
      <c r="N272"/>
      <c r="O272"/>
      <c r="P272"/>
      <c r="Q272"/>
    </row>
    <row r="273" spans="1:17" x14ac:dyDescent="0.25">
      <c r="A273" s="1" t="s">
        <v>115</v>
      </c>
      <c r="B273" s="1" t="s">
        <v>44</v>
      </c>
      <c r="C273" s="1" t="s">
        <v>130</v>
      </c>
      <c r="D273" s="7">
        <f>(H273*Scoring!C$16)+(I273*Scoring!E$17)+(J273*Scoring!C$18)+(F273*Scoring!E$13)+(G273*Scoring!C$14)+(K273*Scoring!C$20)+(L273*Scoring!C$19)+(M273*Scoring!C$15)</f>
        <v>209.64700000000002</v>
      </c>
      <c r="E273" s="5">
        <f>SUMIF(Bye!A:A, B273, Bye!B:B)</f>
        <v>14</v>
      </c>
      <c r="F273" s="1">
        <v>0</v>
      </c>
      <c r="G273" s="1">
        <v>0</v>
      </c>
      <c r="H273" s="1">
        <v>68.12</v>
      </c>
      <c r="I273" s="1">
        <v>944.77</v>
      </c>
      <c r="J273" s="1">
        <v>6.5</v>
      </c>
      <c r="K273" s="1">
        <v>0.2</v>
      </c>
      <c r="L273" s="1">
        <v>2.75</v>
      </c>
      <c r="M273" s="1">
        <v>0</v>
      </c>
      <c r="N273"/>
      <c r="O273"/>
      <c r="P273"/>
      <c r="Q273"/>
    </row>
    <row r="274" spans="1:17" x14ac:dyDescent="0.25">
      <c r="A274" s="1" t="s">
        <v>114</v>
      </c>
      <c r="B274" s="1" t="s">
        <v>14</v>
      </c>
      <c r="C274" s="1" t="s">
        <v>130</v>
      </c>
      <c r="D274" s="7">
        <f>(H274*Scoring!C$16)+(I274*Scoring!E$17)+(J274*Scoring!C$18)+(F274*Scoring!E$13)+(G274*Scoring!C$14)+(K274*Scoring!C$20)+(L274*Scoring!C$19)+(M274*Scoring!C$15)</f>
        <v>164.166</v>
      </c>
      <c r="E274" s="5">
        <f>SUMIF(Bye!A:A, B274, Bye!B:B)</f>
        <v>10</v>
      </c>
      <c r="F274" s="1">
        <v>0</v>
      </c>
      <c r="G274" s="1">
        <v>0</v>
      </c>
      <c r="H274" s="1">
        <v>61.45</v>
      </c>
      <c r="I274" s="1">
        <v>684.16</v>
      </c>
      <c r="J274" s="1">
        <v>4.55</v>
      </c>
      <c r="K274" s="1">
        <v>0.8</v>
      </c>
      <c r="L274" s="1">
        <v>2.6</v>
      </c>
      <c r="M274" s="1">
        <v>0</v>
      </c>
      <c r="N274"/>
      <c r="O274"/>
      <c r="P274"/>
      <c r="Q274"/>
    </row>
    <row r="275" spans="1:17" x14ac:dyDescent="0.25">
      <c r="A275" s="1" t="s">
        <v>365</v>
      </c>
      <c r="B275" s="1" t="s">
        <v>35</v>
      </c>
      <c r="C275" s="1" t="s">
        <v>130</v>
      </c>
      <c r="D275" s="7">
        <f>(H275*Scoring!C$16)+(I275*Scoring!E$17)+(J275*Scoring!C$18)+(F275*Scoring!E$13)+(G275*Scoring!C$14)+(K275*Scoring!C$20)+(L275*Scoring!C$19)+(M275*Scoring!C$15)</f>
        <v>170.13799999999998</v>
      </c>
      <c r="E275" s="5">
        <f>SUMIF(Bye!A:A, B275, Bye!B:B)</f>
        <v>8</v>
      </c>
      <c r="F275" s="1">
        <v>0</v>
      </c>
      <c r="G275" s="1">
        <v>0</v>
      </c>
      <c r="H275" s="1">
        <v>55.03</v>
      </c>
      <c r="I275" s="1">
        <v>681.68</v>
      </c>
      <c r="J275" s="1">
        <v>6.64</v>
      </c>
      <c r="K275" s="1">
        <v>0.1</v>
      </c>
      <c r="L275" s="1">
        <v>2.4</v>
      </c>
      <c r="M275" s="1">
        <v>0</v>
      </c>
      <c r="N275"/>
      <c r="O275"/>
      <c r="P275"/>
      <c r="Q275"/>
    </row>
    <row r="276" spans="1:17" x14ac:dyDescent="0.25">
      <c r="A276" s="1" t="s">
        <v>125</v>
      </c>
      <c r="B276" s="1" t="s">
        <v>41</v>
      </c>
      <c r="C276" s="1" t="s">
        <v>130</v>
      </c>
      <c r="D276" s="7">
        <f>(H276*Scoring!C$16)+(I276*Scoring!E$17)+(J276*Scoring!C$18)+(F276*Scoring!E$13)+(G276*Scoring!C$14)+(K276*Scoring!C$20)+(L276*Scoring!C$19)+(M276*Scoring!C$15)</f>
        <v>157.315</v>
      </c>
      <c r="E276" s="5">
        <f>SUMIF(Bye!A:A, B276, Bye!B:B)</f>
        <v>6</v>
      </c>
      <c r="F276" s="1">
        <v>0</v>
      </c>
      <c r="G276" s="1">
        <v>0</v>
      </c>
      <c r="H276" s="1">
        <v>63.68</v>
      </c>
      <c r="I276" s="1">
        <v>677.35</v>
      </c>
      <c r="J276" s="1">
        <v>3.35</v>
      </c>
      <c r="K276" s="1">
        <v>0.2</v>
      </c>
      <c r="L276" s="1">
        <v>2</v>
      </c>
      <c r="M276" s="1">
        <v>0</v>
      </c>
      <c r="N276"/>
      <c r="O276"/>
      <c r="P276"/>
      <c r="Q276"/>
    </row>
    <row r="277" spans="1:17" x14ac:dyDescent="0.25">
      <c r="A277" s="1" t="s">
        <v>116</v>
      </c>
      <c r="B277" s="1" t="s">
        <v>12</v>
      </c>
      <c r="C277" s="1" t="s">
        <v>130</v>
      </c>
      <c r="D277" s="7">
        <f>(H277*Scoring!C$16)+(I277*Scoring!E$17)+(J277*Scoring!C$18)+(F277*Scoring!E$13)+(G277*Scoring!C$14)+(K277*Scoring!C$20)+(L277*Scoring!C$19)+(M277*Scoring!C$15)</f>
        <v>175.51700000000002</v>
      </c>
      <c r="E277" s="5">
        <f>SUMIF(Bye!A:A, B277, Bye!B:B)</f>
        <v>7</v>
      </c>
      <c r="F277" s="1">
        <v>0</v>
      </c>
      <c r="G277" s="1">
        <v>0</v>
      </c>
      <c r="H277" s="1">
        <v>53.71</v>
      </c>
      <c r="I277" s="1">
        <v>662.27</v>
      </c>
      <c r="J277" s="1">
        <v>8.6300000000000008</v>
      </c>
      <c r="K277" s="1">
        <v>0.7</v>
      </c>
      <c r="L277" s="1">
        <v>1.5</v>
      </c>
      <c r="M277" s="1">
        <v>0</v>
      </c>
      <c r="N277"/>
      <c r="O277"/>
      <c r="P277"/>
      <c r="Q277"/>
    </row>
    <row r="278" spans="1:17" x14ac:dyDescent="0.25">
      <c r="A278" s="1" t="s">
        <v>533</v>
      </c>
      <c r="B278" s="1" t="s">
        <v>53</v>
      </c>
      <c r="C278" s="1" t="s">
        <v>130</v>
      </c>
      <c r="D278" s="7">
        <f>(H278*Scoring!C$16)+(I278*Scoring!E$17)+(J278*Scoring!C$18)+(F278*Scoring!E$13)+(G278*Scoring!C$14)+(K278*Scoring!C$20)+(L278*Scoring!C$19)+(M278*Scoring!C$15)</f>
        <v>147.679</v>
      </c>
      <c r="E278" s="5">
        <f>SUMIF(Bye!A:A, B278, Bye!B:B)</f>
        <v>12</v>
      </c>
      <c r="F278" s="1">
        <v>0</v>
      </c>
      <c r="G278" s="1">
        <v>0</v>
      </c>
      <c r="H278" s="1">
        <v>57.78</v>
      </c>
      <c r="I278" s="1">
        <v>631.99</v>
      </c>
      <c r="J278" s="1">
        <v>3.8</v>
      </c>
      <c r="K278" s="1">
        <v>0</v>
      </c>
      <c r="L278" s="1">
        <v>1.3</v>
      </c>
      <c r="M278" s="1">
        <v>0</v>
      </c>
      <c r="N278"/>
      <c r="O278"/>
      <c r="P278"/>
      <c r="Q278"/>
    </row>
    <row r="279" spans="1:17" x14ac:dyDescent="0.25">
      <c r="A279" t="s">
        <v>127</v>
      </c>
      <c r="B279" t="s">
        <v>31</v>
      </c>
      <c r="C279" s="1" t="s">
        <v>130</v>
      </c>
      <c r="D279" s="7">
        <f>(H279*Scoring!C$16)+(I279*Scoring!E$17)+(J279*Scoring!C$18)+(F279*Scoring!E$13)+(G279*Scoring!C$14)+(K279*Scoring!C$20)+(L279*Scoring!C$19)+(M279*Scoring!C$15)</f>
        <v>174.03000000000003</v>
      </c>
      <c r="E279" s="5">
        <f>SUMIF(Bye!A:A, B279, Bye!B:B)</f>
        <v>9</v>
      </c>
      <c r="F279" s="1">
        <v>0</v>
      </c>
      <c r="G279" s="1">
        <v>0</v>
      </c>
      <c r="H279" s="1">
        <v>74.260000000000005</v>
      </c>
      <c r="I279" s="1">
        <v>626.70000000000005</v>
      </c>
      <c r="J279" s="1">
        <v>5.75</v>
      </c>
      <c r="K279" s="1">
        <v>0.7</v>
      </c>
      <c r="L279" s="1">
        <v>1.1000000000000001</v>
      </c>
      <c r="M279" s="1">
        <v>0</v>
      </c>
      <c r="N279"/>
      <c r="O279"/>
      <c r="P279"/>
      <c r="Q279"/>
    </row>
    <row r="280" spans="1:17" x14ac:dyDescent="0.25">
      <c r="A280" s="1" t="s">
        <v>118</v>
      </c>
      <c r="B280" s="1" t="s">
        <v>45</v>
      </c>
      <c r="C280" s="1" t="s">
        <v>130</v>
      </c>
      <c r="D280" s="7">
        <f>(H280*Scoring!C$16)+(I280*Scoring!E$17)+(J280*Scoring!C$18)+(F280*Scoring!E$13)+(G280*Scoring!C$14)+(K280*Scoring!C$20)+(L280*Scoring!C$19)+(M280*Scoring!C$15)</f>
        <v>152.93499999999997</v>
      </c>
      <c r="E280" s="5">
        <f>SUMIF(Bye!A:A, B280, Bye!B:B)</f>
        <v>12</v>
      </c>
      <c r="F280" s="1">
        <v>0</v>
      </c>
      <c r="G280" s="1">
        <v>0</v>
      </c>
      <c r="H280" s="1">
        <v>68.31</v>
      </c>
      <c r="I280" s="1">
        <v>592.65</v>
      </c>
      <c r="J280" s="1">
        <v>3.91</v>
      </c>
      <c r="K280" s="1">
        <v>0.8</v>
      </c>
      <c r="L280" s="1">
        <v>0.9</v>
      </c>
      <c r="M280" s="1">
        <v>0</v>
      </c>
      <c r="N280"/>
      <c r="O280"/>
      <c r="P280"/>
      <c r="Q280"/>
    </row>
    <row r="281" spans="1:17" x14ac:dyDescent="0.25">
      <c r="A281" s="1" t="s">
        <v>367</v>
      </c>
      <c r="B281" s="1" t="s">
        <v>28</v>
      </c>
      <c r="C281" s="1" t="s">
        <v>130</v>
      </c>
      <c r="D281" s="7">
        <f>(H281*Scoring!C$16)+(I281*Scoring!E$17)+(J281*Scoring!C$18)+(F281*Scoring!E$13)+(G281*Scoring!C$14)+(K281*Scoring!C$20)+(L281*Scoring!C$19)+(M281*Scoring!C$15)</f>
        <v>135.52799999999999</v>
      </c>
      <c r="E281" s="5">
        <f>SUMIF(Bye!A:A, B281, Bye!B:B)</f>
        <v>5</v>
      </c>
      <c r="F281" s="1">
        <v>0</v>
      </c>
      <c r="G281" s="1">
        <v>0</v>
      </c>
      <c r="H281" s="1">
        <v>43.26</v>
      </c>
      <c r="I281" s="1">
        <v>590.08000000000004</v>
      </c>
      <c r="J281" s="1">
        <v>5.31</v>
      </c>
      <c r="K281" s="1">
        <v>0.7</v>
      </c>
      <c r="L281" s="1">
        <v>0.7</v>
      </c>
      <c r="M281" s="1">
        <v>0</v>
      </c>
      <c r="N281"/>
      <c r="O281"/>
      <c r="P281"/>
      <c r="Q281"/>
    </row>
    <row r="282" spans="1:17" x14ac:dyDescent="0.25">
      <c r="A282" s="1" t="s">
        <v>124</v>
      </c>
      <c r="B282" s="1" t="s">
        <v>29</v>
      </c>
      <c r="C282" s="1" t="s">
        <v>130</v>
      </c>
      <c r="D282" s="7">
        <f>(H282*Scoring!C$16)+(I282*Scoring!E$17)+(J282*Scoring!C$18)+(F282*Scoring!E$13)+(G282*Scoring!C$14)+(K282*Scoring!C$20)+(L282*Scoring!C$19)+(M282*Scoring!C$15)</f>
        <v>138.649</v>
      </c>
      <c r="E282" s="5">
        <f>SUMIF(Bye!A:A, B282, Bye!B:B)</f>
        <v>9</v>
      </c>
      <c r="F282" s="1">
        <v>0</v>
      </c>
      <c r="G282" s="1">
        <v>0</v>
      </c>
      <c r="H282" s="1">
        <v>55.44</v>
      </c>
      <c r="I282" s="1">
        <v>587.29</v>
      </c>
      <c r="J282" s="1">
        <v>3.88</v>
      </c>
      <c r="K282" s="1">
        <v>0.3</v>
      </c>
      <c r="L282" s="1">
        <v>0.5</v>
      </c>
      <c r="M282" s="1">
        <v>0</v>
      </c>
      <c r="N282"/>
      <c r="O282"/>
      <c r="P282"/>
      <c r="Q282"/>
    </row>
    <row r="283" spans="1:17" x14ac:dyDescent="0.25">
      <c r="A283" s="1" t="s">
        <v>119</v>
      </c>
      <c r="B283" s="1" t="s">
        <v>51</v>
      </c>
      <c r="C283" s="1" t="s">
        <v>130</v>
      </c>
      <c r="D283" s="7">
        <f>(H283*Scoring!C$16)+(I283*Scoring!E$17)+(J283*Scoring!C$18)+(F283*Scoring!E$13)+(G283*Scoring!C$14)+(K283*Scoring!C$20)+(L283*Scoring!C$19)+(M283*Scoring!C$15)</f>
        <v>135.74099999999999</v>
      </c>
      <c r="E283" s="5">
        <f>SUMIF(Bye!A:A, B283, Bye!B:B)</f>
        <v>14</v>
      </c>
      <c r="F283" s="1">
        <v>0</v>
      </c>
      <c r="G283" s="1">
        <v>0</v>
      </c>
      <c r="H283" s="1">
        <v>57.33</v>
      </c>
      <c r="I283" s="1">
        <v>564.30999999999995</v>
      </c>
      <c r="J283" s="1">
        <v>3.48</v>
      </c>
      <c r="K283" s="1">
        <v>0.1</v>
      </c>
      <c r="L283" s="1">
        <v>0.4</v>
      </c>
      <c r="M283" s="1">
        <v>0</v>
      </c>
      <c r="N283"/>
      <c r="O283"/>
      <c r="P283"/>
      <c r="Q283"/>
    </row>
    <row r="284" spans="1:17" x14ac:dyDescent="0.25">
      <c r="A284" s="1" t="s">
        <v>117</v>
      </c>
      <c r="B284" s="1" t="s">
        <v>56</v>
      </c>
      <c r="C284" s="1" t="s">
        <v>130</v>
      </c>
      <c r="D284" s="7">
        <f>(H284*Scoring!C$16)+(I284*Scoring!E$17)+(J284*Scoring!C$18)+(F284*Scoring!E$13)+(G284*Scoring!C$14)+(K284*Scoring!C$20)+(L284*Scoring!C$19)+(M284*Scoring!C$15)</f>
        <v>149.44400000000002</v>
      </c>
      <c r="E284" s="5">
        <f>SUMIF(Bye!A:A, B284, Bye!B:B)</f>
        <v>12</v>
      </c>
      <c r="F284" s="1">
        <v>0</v>
      </c>
      <c r="G284" s="1">
        <v>0</v>
      </c>
      <c r="H284" s="1">
        <v>58.64</v>
      </c>
      <c r="I284" s="1">
        <v>561.04</v>
      </c>
      <c r="J284" s="1">
        <v>5.65</v>
      </c>
      <c r="K284" s="1">
        <v>0.1</v>
      </c>
      <c r="L284" s="1">
        <v>0.3</v>
      </c>
      <c r="M284" s="1">
        <v>0</v>
      </c>
      <c r="N284"/>
      <c r="O284"/>
      <c r="P284"/>
      <c r="Q284"/>
    </row>
    <row r="285" spans="1:17" x14ac:dyDescent="0.25">
      <c r="A285" s="1" t="s">
        <v>279</v>
      </c>
      <c r="B285" s="1" t="s">
        <v>25</v>
      </c>
      <c r="C285" s="1" t="s">
        <v>130</v>
      </c>
      <c r="D285" s="7">
        <f>(H285*Scoring!C$16)+(I285*Scoring!E$17)+(J285*Scoring!C$18)+(F285*Scoring!E$13)+(G285*Scoring!C$14)+(K285*Scoring!C$20)+(L285*Scoring!C$19)+(M285*Scoring!C$15)</f>
        <v>120.86199999999999</v>
      </c>
      <c r="E285" s="5">
        <f>SUMIF(Bye!A:A, B285, Bye!B:B)</f>
        <v>5</v>
      </c>
      <c r="F285" s="1">
        <v>0</v>
      </c>
      <c r="G285" s="1">
        <v>0</v>
      </c>
      <c r="H285" s="1">
        <v>46.62</v>
      </c>
      <c r="I285" s="1">
        <v>555.02</v>
      </c>
      <c r="J285" s="1">
        <v>3.04</v>
      </c>
      <c r="K285" s="1">
        <v>0.1</v>
      </c>
      <c r="L285" s="1">
        <v>0.2</v>
      </c>
      <c r="M285" s="1">
        <v>0</v>
      </c>
      <c r="N285"/>
      <c r="O285"/>
      <c r="P285"/>
      <c r="Q285"/>
    </row>
    <row r="286" spans="1:17" x14ac:dyDescent="0.25">
      <c r="A286" t="s">
        <v>529</v>
      </c>
      <c r="B286" t="s">
        <v>57</v>
      </c>
      <c r="C286" s="1" t="s">
        <v>130</v>
      </c>
      <c r="D286" s="7">
        <f>(H286*Scoring!C$16)+(I286*Scoring!E$17)+(J286*Scoring!C$18)+(F286*Scoring!E$13)+(G286*Scoring!C$14)+(K286*Scoring!C$20)+(L286*Scoring!C$19)+(M286*Scoring!C$15)</f>
        <v>134.14500000000004</v>
      </c>
      <c r="E286" s="5">
        <f>SUMIF(Bye!A:A, B286, Bye!B:B)</f>
        <v>5</v>
      </c>
      <c r="F286" s="1">
        <v>0</v>
      </c>
      <c r="G286" s="1">
        <v>0</v>
      </c>
      <c r="H286" s="1">
        <v>51.03</v>
      </c>
      <c r="I286" s="1">
        <v>554.35</v>
      </c>
      <c r="J286" s="1">
        <v>4.68</v>
      </c>
      <c r="K286" s="1">
        <v>0.7</v>
      </c>
      <c r="L286" s="1">
        <v>0.1</v>
      </c>
      <c r="M286" s="1">
        <v>0</v>
      </c>
      <c r="N286"/>
      <c r="O286"/>
      <c r="P286"/>
      <c r="Q286"/>
    </row>
    <row r="287" spans="1:17" x14ac:dyDescent="0.25">
      <c r="A287" s="1" t="s">
        <v>364</v>
      </c>
      <c r="B287" s="1" t="s">
        <v>23</v>
      </c>
      <c r="C287" s="1" t="s">
        <v>130</v>
      </c>
      <c r="D287" s="7">
        <f>(H287*Scoring!C$16)+(I287*Scoring!E$17)+(J287*Scoring!C$18)+(F287*Scoring!E$13)+(G287*Scoring!C$14)+(K287*Scoring!C$20)+(L287*Scoring!C$19)+(M287*Scoring!C$15)</f>
        <v>119.559</v>
      </c>
      <c r="E287" s="5">
        <f>SUMIF(Bye!A:A, B287, Bye!B:B)</f>
        <v>7</v>
      </c>
      <c r="F287" s="1">
        <v>0</v>
      </c>
      <c r="G287" s="1">
        <v>0</v>
      </c>
      <c r="H287" s="1">
        <v>46.14</v>
      </c>
      <c r="I287" s="1">
        <v>533.39</v>
      </c>
      <c r="J287" s="1">
        <v>3.38</v>
      </c>
      <c r="K287" s="1">
        <v>0.2</v>
      </c>
      <c r="L287" s="1">
        <v>0</v>
      </c>
      <c r="M287" s="1">
        <v>0</v>
      </c>
      <c r="N287"/>
      <c r="O287"/>
      <c r="P287"/>
      <c r="Q287"/>
    </row>
    <row r="288" spans="1:17" x14ac:dyDescent="0.25">
      <c r="A288" t="s">
        <v>285</v>
      </c>
      <c r="B288" t="s">
        <v>24</v>
      </c>
      <c r="C288" s="1" t="s">
        <v>130</v>
      </c>
      <c r="D288" s="7">
        <f>(H288*Scoring!C$16)+(I288*Scoring!E$17)+(J288*Scoring!C$18)+(F288*Scoring!E$13)+(G288*Scoring!C$14)+(K288*Scoring!C$20)+(L288*Scoring!C$19)+(M288*Scoring!C$15)</f>
        <v>122.905</v>
      </c>
      <c r="E288" s="5">
        <f>SUMIF(Bye!A:A, B288, Bye!B:B)</f>
        <v>9</v>
      </c>
      <c r="F288" s="1">
        <v>0</v>
      </c>
      <c r="G288" s="1">
        <v>0</v>
      </c>
      <c r="H288" s="1">
        <v>47.24</v>
      </c>
      <c r="I288" s="1">
        <v>518.85</v>
      </c>
      <c r="J288" s="1">
        <v>4.08</v>
      </c>
      <c r="K288" s="1">
        <v>0.7</v>
      </c>
      <c r="L288" s="1">
        <v>0</v>
      </c>
      <c r="M288" s="1">
        <v>0</v>
      </c>
      <c r="N288"/>
      <c r="O288"/>
      <c r="P288"/>
      <c r="Q288"/>
    </row>
    <row r="289" spans="1:17" x14ac:dyDescent="0.25">
      <c r="A289" s="1" t="s">
        <v>528</v>
      </c>
      <c r="B289" s="1" t="s">
        <v>46</v>
      </c>
      <c r="C289" s="1" t="s">
        <v>130</v>
      </c>
      <c r="D289" s="7">
        <f>(H289*Scoring!C$16)+(I289*Scoring!E$17)+(J289*Scoring!C$18)+(F289*Scoring!E$13)+(G289*Scoring!C$14)+(K289*Scoring!C$20)+(L289*Scoring!C$19)+(M289*Scoring!C$15)</f>
        <v>120.265</v>
      </c>
      <c r="E289" s="5">
        <f>SUMIF(Bye!A:A, B289, Bye!B:B)</f>
        <v>11</v>
      </c>
      <c r="F289" s="1">
        <v>0</v>
      </c>
      <c r="G289" s="1">
        <v>0</v>
      </c>
      <c r="H289" s="1">
        <v>44.19</v>
      </c>
      <c r="I289" s="1">
        <v>517.75</v>
      </c>
      <c r="J289" s="1">
        <v>4.25</v>
      </c>
      <c r="K289" s="1">
        <v>1.2</v>
      </c>
      <c r="L289" s="1">
        <v>0</v>
      </c>
      <c r="M289" s="1">
        <v>0</v>
      </c>
      <c r="N289"/>
      <c r="O289"/>
      <c r="P289"/>
      <c r="Q289"/>
    </row>
    <row r="290" spans="1:17" x14ac:dyDescent="0.25">
      <c r="A290" s="1" t="s">
        <v>289</v>
      </c>
      <c r="B290" s="1" t="s">
        <v>16</v>
      </c>
      <c r="C290" s="1" t="s">
        <v>130</v>
      </c>
      <c r="D290" s="7">
        <f>(H290*Scoring!C$16)+(I290*Scoring!E$17)+(J290*Scoring!C$18)+(F290*Scoring!E$13)+(G290*Scoring!C$14)+(K290*Scoring!C$20)+(L290*Scoring!C$19)+(M290*Scoring!C$15)</f>
        <v>125.53</v>
      </c>
      <c r="E290" s="5">
        <f>SUMIF(Bye!A:A, B290, Bye!B:B)</f>
        <v>10</v>
      </c>
      <c r="F290" s="1">
        <v>0</v>
      </c>
      <c r="G290" s="1">
        <v>0</v>
      </c>
      <c r="H290" s="1">
        <v>54.85</v>
      </c>
      <c r="I290" s="1">
        <v>516.20000000000005</v>
      </c>
      <c r="J290" s="1">
        <v>3.41</v>
      </c>
      <c r="K290" s="1">
        <v>1.4</v>
      </c>
      <c r="L290" s="1">
        <v>0</v>
      </c>
      <c r="M290" s="1">
        <v>0</v>
      </c>
      <c r="N290"/>
      <c r="O290"/>
      <c r="P290"/>
      <c r="Q290"/>
    </row>
    <row r="291" spans="1:17" x14ac:dyDescent="0.25">
      <c r="A291" s="1" t="s">
        <v>530</v>
      </c>
      <c r="B291" s="1" t="s">
        <v>42</v>
      </c>
      <c r="C291" s="1" t="s">
        <v>130</v>
      </c>
      <c r="D291" s="7">
        <f>(H291*Scoring!C$16)+(I291*Scoring!E$17)+(J291*Scoring!C$18)+(F291*Scoring!E$13)+(G291*Scoring!C$14)+(K291*Scoring!C$20)+(L291*Scoring!C$19)+(M291*Scoring!C$15)</f>
        <v>120.913</v>
      </c>
      <c r="E291" s="5">
        <f>SUMIF(Bye!A:A, B291, Bye!B:B)</f>
        <v>8</v>
      </c>
      <c r="F291" s="1">
        <v>0</v>
      </c>
      <c r="G291" s="1">
        <v>0</v>
      </c>
      <c r="H291" s="1">
        <v>49.35</v>
      </c>
      <c r="I291" s="1">
        <v>512.63</v>
      </c>
      <c r="J291" s="1">
        <v>3.5</v>
      </c>
      <c r="K291" s="1">
        <v>0.7</v>
      </c>
      <c r="L291" s="1">
        <v>0</v>
      </c>
      <c r="M291" s="1">
        <v>0</v>
      </c>
      <c r="N291"/>
      <c r="O291"/>
      <c r="P291"/>
      <c r="Q291"/>
    </row>
    <row r="292" spans="1:17" x14ac:dyDescent="0.25">
      <c r="A292" s="1" t="s">
        <v>123</v>
      </c>
      <c r="B292" s="1" t="s">
        <v>40</v>
      </c>
      <c r="C292" s="1" t="s">
        <v>130</v>
      </c>
      <c r="D292" s="7">
        <f>(H292*Scoring!C$16)+(I292*Scoring!E$17)+(J292*Scoring!C$18)+(F292*Scoring!E$13)+(G292*Scoring!C$14)+(K292*Scoring!C$20)+(L292*Scoring!C$19)+(M292*Scoring!C$15)</f>
        <v>114.37499999999999</v>
      </c>
      <c r="E292" s="5">
        <f>SUMIF(Bye!A:A, B292, Bye!B:B)</f>
        <v>10</v>
      </c>
      <c r="F292" s="1">
        <v>0</v>
      </c>
      <c r="G292" s="1">
        <v>0</v>
      </c>
      <c r="H292" s="1">
        <v>48.04</v>
      </c>
      <c r="I292" s="1">
        <v>506.55</v>
      </c>
      <c r="J292" s="1">
        <v>2.73</v>
      </c>
      <c r="K292" s="1">
        <v>0.7</v>
      </c>
      <c r="L292" s="1">
        <v>0</v>
      </c>
      <c r="M292" s="1">
        <v>0</v>
      </c>
      <c r="N292"/>
      <c r="O292"/>
      <c r="P292"/>
      <c r="Q292"/>
    </row>
    <row r="293" spans="1:17" x14ac:dyDescent="0.25">
      <c r="A293" s="1" t="s">
        <v>531</v>
      </c>
      <c r="B293" s="1" t="s">
        <v>38</v>
      </c>
      <c r="C293" s="1" t="s">
        <v>130</v>
      </c>
      <c r="D293" s="7">
        <f>(H293*Scoring!C$16)+(I293*Scoring!E$17)+(J293*Scoring!C$18)+(F293*Scoring!E$13)+(G293*Scoring!C$14)+(K293*Scoring!C$20)+(L293*Scoring!C$19)+(M293*Scoring!C$15)</f>
        <v>114.30100000000002</v>
      </c>
      <c r="E293" s="5">
        <f>SUMIF(Bye!A:A, B293, Bye!B:B)</f>
        <v>10</v>
      </c>
      <c r="F293" s="1">
        <v>0</v>
      </c>
      <c r="G293" s="1">
        <v>0</v>
      </c>
      <c r="H293" s="1">
        <v>48.02</v>
      </c>
      <c r="I293" s="1">
        <v>493.41</v>
      </c>
      <c r="J293" s="1">
        <v>2.94</v>
      </c>
      <c r="K293" s="1">
        <v>0.7</v>
      </c>
      <c r="L293" s="1">
        <v>0</v>
      </c>
      <c r="M293" s="1">
        <v>0</v>
      </c>
      <c r="N293"/>
      <c r="O293"/>
      <c r="P293"/>
      <c r="Q293"/>
    </row>
    <row r="294" spans="1:17" x14ac:dyDescent="0.25">
      <c r="A294" s="1" t="s">
        <v>122</v>
      </c>
      <c r="B294" s="1" t="s">
        <v>19</v>
      </c>
      <c r="C294" s="1" t="s">
        <v>130</v>
      </c>
      <c r="D294" s="7">
        <f>(H294*Scoring!C$16)+(I294*Scoring!E$17)+(J294*Scoring!C$18)+(F294*Scoring!E$13)+(G294*Scoring!C$14)+(K294*Scoring!C$20)+(L294*Scoring!C$19)+(M294*Scoring!C$15)</f>
        <v>112.226</v>
      </c>
      <c r="E294" s="5">
        <f>SUMIF(Bye!A:A, B294, Bye!B:B)</f>
        <v>8</v>
      </c>
      <c r="F294" s="1">
        <v>0</v>
      </c>
      <c r="G294" s="1">
        <v>0</v>
      </c>
      <c r="H294" s="1">
        <v>44.23</v>
      </c>
      <c r="I294" s="1">
        <v>492.56</v>
      </c>
      <c r="J294" s="1">
        <v>3.14</v>
      </c>
      <c r="K294" s="1">
        <v>0.1</v>
      </c>
      <c r="L294" s="1">
        <v>0</v>
      </c>
      <c r="M294" s="1">
        <v>0</v>
      </c>
      <c r="N294"/>
      <c r="O294"/>
      <c r="P294"/>
      <c r="Q294"/>
    </row>
    <row r="295" spans="1:17" x14ac:dyDescent="0.25">
      <c r="A295" s="1" t="s">
        <v>290</v>
      </c>
      <c r="B295" s="1" t="s">
        <v>12</v>
      </c>
      <c r="C295" s="1" t="s">
        <v>130</v>
      </c>
      <c r="D295" s="7">
        <f>(H295*Scoring!C$16)+(I295*Scoring!E$17)+(J295*Scoring!C$18)+(F295*Scoring!E$13)+(G295*Scoring!C$14)+(K295*Scoring!C$20)+(L295*Scoring!C$19)+(M295*Scoring!C$15)</f>
        <v>120.813</v>
      </c>
      <c r="E295" s="5">
        <f>SUMIF(Bye!A:A, B295, Bye!B:B)</f>
        <v>7</v>
      </c>
      <c r="F295" s="1">
        <v>0</v>
      </c>
      <c r="G295" s="1">
        <v>0</v>
      </c>
      <c r="H295" s="1">
        <v>40.590000000000003</v>
      </c>
      <c r="I295" s="1">
        <v>481.83</v>
      </c>
      <c r="J295" s="1">
        <v>5.44</v>
      </c>
      <c r="K295" s="1">
        <v>0.6</v>
      </c>
      <c r="L295" s="1">
        <v>0</v>
      </c>
      <c r="M295" s="1">
        <v>0</v>
      </c>
      <c r="N295"/>
      <c r="O295"/>
      <c r="P295"/>
      <c r="Q295"/>
    </row>
    <row r="296" spans="1:17" x14ac:dyDescent="0.25">
      <c r="A296" s="1" t="s">
        <v>280</v>
      </c>
      <c r="B296" s="1" t="s">
        <v>17</v>
      </c>
      <c r="C296" s="1" t="s">
        <v>130</v>
      </c>
      <c r="D296" s="7">
        <f>(H296*Scoring!C$16)+(I296*Scoring!E$17)+(J296*Scoring!C$18)+(F296*Scoring!E$13)+(G296*Scoring!C$14)+(K296*Scoring!C$20)+(L296*Scoring!C$19)+(M296*Scoring!C$15)</f>
        <v>108.45800000000001</v>
      </c>
      <c r="E296" s="5">
        <f>SUMIF(Bye!A:A, B296, Bye!B:B)</f>
        <v>6</v>
      </c>
      <c r="F296" s="1">
        <v>0</v>
      </c>
      <c r="G296" s="1">
        <v>0</v>
      </c>
      <c r="H296" s="1">
        <v>43.13</v>
      </c>
      <c r="I296" s="1">
        <v>479.08</v>
      </c>
      <c r="J296" s="1">
        <v>2.92</v>
      </c>
      <c r="K296" s="1">
        <v>0.1</v>
      </c>
      <c r="L296" s="1">
        <v>0</v>
      </c>
      <c r="M296" s="1">
        <v>0</v>
      </c>
      <c r="N296"/>
      <c r="O296"/>
      <c r="P296"/>
      <c r="Q296"/>
    </row>
    <row r="297" spans="1:17" x14ac:dyDescent="0.25">
      <c r="A297" s="1" t="s">
        <v>126</v>
      </c>
      <c r="B297" s="1" t="s">
        <v>43</v>
      </c>
      <c r="C297" s="1" t="s">
        <v>130</v>
      </c>
      <c r="D297" s="7">
        <f>(H297*Scoring!C$16)+(I297*Scoring!E$17)+(J297*Scoring!C$18)+(F297*Scoring!E$13)+(G297*Scoring!C$14)+(K297*Scoring!C$20)+(L297*Scoring!C$19)+(M297*Scoring!C$15)</f>
        <v>108.39600000000002</v>
      </c>
      <c r="E297" s="5">
        <f>SUMIF(Bye!A:A, B297, Bye!B:B)</f>
        <v>5</v>
      </c>
      <c r="F297" s="1">
        <v>0</v>
      </c>
      <c r="G297" s="1">
        <v>0</v>
      </c>
      <c r="H297" s="1">
        <v>42.49</v>
      </c>
      <c r="I297" s="1">
        <v>461.86</v>
      </c>
      <c r="J297" s="1">
        <v>3.42</v>
      </c>
      <c r="K297" s="1">
        <v>0.8</v>
      </c>
      <c r="L297" s="1">
        <v>0</v>
      </c>
      <c r="M297" s="1">
        <v>0</v>
      </c>
      <c r="N297"/>
      <c r="O297"/>
      <c r="P297"/>
      <c r="Q297"/>
    </row>
    <row r="298" spans="1:17" x14ac:dyDescent="0.25">
      <c r="A298" s="1" t="s">
        <v>291</v>
      </c>
      <c r="B298" s="1" t="s">
        <v>26</v>
      </c>
      <c r="C298" s="1" t="s">
        <v>130</v>
      </c>
      <c r="D298" s="7">
        <f>(H298*Scoring!C$16)+(I298*Scoring!E$17)+(J298*Scoring!C$18)+(F298*Scoring!E$13)+(G298*Scoring!C$14)+(K298*Scoring!C$20)+(L298*Scoring!C$19)+(M298*Scoring!C$15)</f>
        <v>114.98200000000001</v>
      </c>
      <c r="E298" s="5">
        <f>SUMIF(Bye!A:A, B298, Bye!B:B)</f>
        <v>11</v>
      </c>
      <c r="F298" s="1">
        <v>0</v>
      </c>
      <c r="G298" s="1">
        <v>0</v>
      </c>
      <c r="H298" s="1">
        <v>48.17</v>
      </c>
      <c r="I298" s="1">
        <v>450.52</v>
      </c>
      <c r="J298" s="1">
        <v>3.66</v>
      </c>
      <c r="K298" s="1">
        <v>0.2</v>
      </c>
      <c r="L298" s="1">
        <v>0</v>
      </c>
      <c r="M298" s="1">
        <v>0</v>
      </c>
      <c r="N298"/>
      <c r="O298"/>
      <c r="P298"/>
      <c r="Q298"/>
    </row>
    <row r="299" spans="1:17" x14ac:dyDescent="0.25">
      <c r="A299" s="1" t="s">
        <v>532</v>
      </c>
      <c r="B299" s="1" t="s">
        <v>48</v>
      </c>
      <c r="C299" s="1" t="s">
        <v>130</v>
      </c>
      <c r="D299" s="7">
        <f>(H299*Scoring!C$16)+(I299*Scoring!E$17)+(J299*Scoring!C$18)+(F299*Scoring!E$13)+(G299*Scoring!C$14)+(K299*Scoring!C$20)+(L299*Scoring!C$19)+(M299*Scoring!C$15)</f>
        <v>104.23500000000001</v>
      </c>
      <c r="E299" s="5">
        <f>SUMIF(Bye!A:A, B299, Bye!B:B)</f>
        <v>9</v>
      </c>
      <c r="F299" s="1">
        <v>0</v>
      </c>
      <c r="G299" s="1">
        <v>0</v>
      </c>
      <c r="H299" s="1">
        <v>43.06</v>
      </c>
      <c r="I299" s="1">
        <v>443.75</v>
      </c>
      <c r="J299" s="1">
        <v>2.9</v>
      </c>
      <c r="K299" s="1">
        <v>0.6</v>
      </c>
      <c r="L299" s="1">
        <v>0</v>
      </c>
      <c r="M299" s="1">
        <v>0</v>
      </c>
      <c r="N299"/>
      <c r="O299"/>
      <c r="P299"/>
      <c r="Q299"/>
    </row>
    <row r="300" spans="1:17" x14ac:dyDescent="0.25">
      <c r="A300" s="1" t="s">
        <v>283</v>
      </c>
      <c r="B300" s="1" t="s">
        <v>55</v>
      </c>
      <c r="C300" s="1" t="s">
        <v>130</v>
      </c>
      <c r="D300" s="7">
        <f>(H300*Scoring!C$16)+(I300*Scoring!E$17)+(J300*Scoring!C$18)+(F300*Scoring!E$13)+(G300*Scoring!C$14)+(K300*Scoring!C$20)+(L300*Scoring!C$19)+(M300*Scoring!C$15)</f>
        <v>103.345</v>
      </c>
      <c r="E300" s="5">
        <f>SUMIF(Bye!A:A, B300, Bye!B:B)</f>
        <v>12</v>
      </c>
      <c r="F300" s="1">
        <v>0</v>
      </c>
      <c r="G300" s="1">
        <v>0</v>
      </c>
      <c r="H300" s="1">
        <v>41.67</v>
      </c>
      <c r="I300" s="1">
        <v>443.75</v>
      </c>
      <c r="J300" s="1">
        <v>2.9</v>
      </c>
      <c r="K300" s="1">
        <v>0.1</v>
      </c>
      <c r="L300" s="1">
        <v>0</v>
      </c>
      <c r="M300" s="1">
        <v>0</v>
      </c>
      <c r="N300"/>
      <c r="O300"/>
      <c r="P300"/>
      <c r="Q300"/>
    </row>
    <row r="301" spans="1:17" x14ac:dyDescent="0.25">
      <c r="A301" s="1" t="s">
        <v>281</v>
      </c>
      <c r="B301" s="1" t="s">
        <v>43</v>
      </c>
      <c r="C301" s="1" t="s">
        <v>130</v>
      </c>
      <c r="D301" s="7">
        <f>(H301*Scoring!C$16)+(I301*Scoring!E$17)+(J301*Scoring!C$18)+(F301*Scoring!E$13)+(G301*Scoring!C$14)+(K301*Scoring!C$20)+(L301*Scoring!C$19)+(M301*Scoring!C$15)</f>
        <v>104.477</v>
      </c>
      <c r="E301" s="5">
        <f>SUMIF(Bye!A:A, B301, Bye!B:B)</f>
        <v>5</v>
      </c>
      <c r="F301" s="1">
        <v>0</v>
      </c>
      <c r="G301" s="1">
        <v>0</v>
      </c>
      <c r="H301" s="1">
        <v>43.52</v>
      </c>
      <c r="I301" s="1">
        <v>438.57</v>
      </c>
      <c r="J301" s="1">
        <v>3</v>
      </c>
      <c r="K301" s="1">
        <v>0.9</v>
      </c>
      <c r="L301" s="1">
        <v>0</v>
      </c>
      <c r="M301" s="1">
        <v>0</v>
      </c>
      <c r="N301"/>
      <c r="O301"/>
      <c r="P301"/>
      <c r="Q301"/>
    </row>
    <row r="302" spans="1:17" x14ac:dyDescent="0.25">
      <c r="A302" t="s">
        <v>120</v>
      </c>
      <c r="B302" t="s">
        <v>37</v>
      </c>
      <c r="C302" s="1" t="s">
        <v>130</v>
      </c>
      <c r="D302" s="7">
        <f>(H302*Scoring!C$16)+(I302*Scoring!E$17)+(J302*Scoring!C$18)+(F302*Scoring!E$13)+(G302*Scoring!C$14)+(K302*Scoring!C$20)+(L302*Scoring!C$19)+(M302*Scoring!C$15)</f>
        <v>105.04500000000002</v>
      </c>
      <c r="E302" s="5">
        <f>SUMIF(Bye!A:A, B302, Bye!B:B)</f>
        <v>8</v>
      </c>
      <c r="F302" s="1">
        <v>0</v>
      </c>
      <c r="G302" s="1">
        <v>0</v>
      </c>
      <c r="H302" s="1">
        <v>42.82</v>
      </c>
      <c r="I302" s="1">
        <v>400.05</v>
      </c>
      <c r="J302" s="1">
        <v>3.72</v>
      </c>
      <c r="K302" s="1">
        <v>0.1</v>
      </c>
      <c r="L302" s="1">
        <v>0</v>
      </c>
      <c r="M302" s="1">
        <v>0</v>
      </c>
      <c r="N302"/>
      <c r="O302"/>
      <c r="P302"/>
      <c r="Q302"/>
    </row>
    <row r="303" spans="1:17" x14ac:dyDescent="0.25">
      <c r="A303" s="1" t="s">
        <v>429</v>
      </c>
      <c r="B303" s="1" t="s">
        <v>33</v>
      </c>
      <c r="C303" s="1" t="s">
        <v>130</v>
      </c>
      <c r="D303" s="7">
        <f>(H303*Scoring!C$16)+(I303*Scoring!E$17)+(J303*Scoring!C$18)+(F303*Scoring!E$13)+(G303*Scoring!C$14)+(K303*Scoring!C$20)+(L303*Scoring!C$19)+(M303*Scoring!C$15)</f>
        <v>83.635000000000005</v>
      </c>
      <c r="E303" s="5">
        <f>SUMIF(Bye!A:A, B303, Bye!B:B)</f>
        <v>14</v>
      </c>
      <c r="F303" s="1">
        <v>0</v>
      </c>
      <c r="G303" s="1">
        <v>0</v>
      </c>
      <c r="H303" s="1">
        <v>31.99</v>
      </c>
      <c r="I303" s="1">
        <v>397.25</v>
      </c>
      <c r="J303" s="1">
        <v>2.02</v>
      </c>
      <c r="K303" s="1">
        <v>0.2</v>
      </c>
      <c r="L303" s="1">
        <v>0</v>
      </c>
      <c r="M303" s="1">
        <v>0</v>
      </c>
      <c r="N303"/>
      <c r="O303"/>
      <c r="P303"/>
      <c r="Q303"/>
    </row>
    <row r="304" spans="1:17" x14ac:dyDescent="0.25">
      <c r="A304" s="1" t="s">
        <v>428</v>
      </c>
      <c r="B304" s="1" t="s">
        <v>49</v>
      </c>
      <c r="C304" s="1" t="s">
        <v>130</v>
      </c>
      <c r="D304" s="7">
        <f>(H304*Scoring!C$16)+(I304*Scoring!E$17)+(J304*Scoring!C$18)+(F304*Scoring!E$13)+(G304*Scoring!C$14)+(K304*Scoring!C$20)+(L304*Scoring!C$19)+(M304*Scoring!C$15)</f>
        <v>77.718000000000018</v>
      </c>
      <c r="E304" s="5">
        <f>SUMIF(Bye!A:A, B304, Bye!B:B)</f>
        <v>14</v>
      </c>
      <c r="F304" s="1">
        <v>0</v>
      </c>
      <c r="G304" s="1">
        <v>0</v>
      </c>
      <c r="H304" s="1">
        <v>33.880000000000003</v>
      </c>
      <c r="I304" s="1">
        <v>348.18</v>
      </c>
      <c r="J304" s="1">
        <v>1.52</v>
      </c>
      <c r="K304" s="1">
        <v>0.1</v>
      </c>
      <c r="L304" s="1">
        <v>0</v>
      </c>
      <c r="M304" s="1">
        <v>0</v>
      </c>
      <c r="N304"/>
      <c r="O304"/>
      <c r="P304"/>
      <c r="Q304"/>
    </row>
    <row r="305" spans="1:17" x14ac:dyDescent="0.25">
      <c r="A305" s="1" t="s">
        <v>121</v>
      </c>
      <c r="B305" s="1" t="s">
        <v>51</v>
      </c>
      <c r="C305" s="1" t="s">
        <v>130</v>
      </c>
      <c r="D305" s="7">
        <f>(H305*Scoring!C$16)+(I305*Scoring!E$17)+(J305*Scoring!C$18)+(F305*Scoring!E$13)+(G305*Scoring!C$14)+(K305*Scoring!C$20)+(L305*Scoring!C$19)+(M305*Scoring!C$15)</f>
        <v>73.784999999999997</v>
      </c>
      <c r="E305" s="5">
        <f>SUMIF(Bye!A:A, B305, Bye!B:B)</f>
        <v>14</v>
      </c>
      <c r="F305" s="1">
        <v>0</v>
      </c>
      <c r="G305" s="1">
        <v>0</v>
      </c>
      <c r="H305" s="1">
        <v>33.049999999999997</v>
      </c>
      <c r="I305" s="1">
        <v>324.95</v>
      </c>
      <c r="J305" s="1">
        <v>1.39</v>
      </c>
      <c r="K305" s="1">
        <v>0.1</v>
      </c>
      <c r="L305" s="1">
        <v>0</v>
      </c>
      <c r="M305" s="1">
        <v>0</v>
      </c>
      <c r="N305"/>
      <c r="O305"/>
      <c r="P305"/>
      <c r="Q305"/>
    </row>
    <row r="306" spans="1:17" x14ac:dyDescent="0.25">
      <c r="A306" s="1" t="s">
        <v>288</v>
      </c>
      <c r="B306" s="1" t="s">
        <v>14</v>
      </c>
      <c r="C306" s="1" t="s">
        <v>130</v>
      </c>
      <c r="D306" s="7">
        <f>(H306*Scoring!C$16)+(I306*Scoring!E$17)+(J306*Scoring!C$18)+(F306*Scoring!E$13)+(G306*Scoring!C$14)+(K306*Scoring!C$20)+(L306*Scoring!C$19)+(M306*Scoring!C$15)</f>
        <v>85.706999999999994</v>
      </c>
      <c r="E306" s="5">
        <f>SUMIF(Bye!A:A, B306, Bye!B:B)</f>
        <v>10</v>
      </c>
      <c r="F306" s="1">
        <v>0</v>
      </c>
      <c r="G306" s="1">
        <v>0</v>
      </c>
      <c r="H306" s="1">
        <v>35.700000000000003</v>
      </c>
      <c r="I306" s="1">
        <v>323.47000000000003</v>
      </c>
      <c r="J306" s="1">
        <v>2.96</v>
      </c>
      <c r="K306" s="1">
        <v>0.1</v>
      </c>
      <c r="L306" s="1">
        <v>0</v>
      </c>
      <c r="M306" s="1">
        <v>0</v>
      </c>
      <c r="N306"/>
      <c r="O306"/>
      <c r="P306"/>
      <c r="Q306"/>
    </row>
    <row r="307" spans="1:17" x14ac:dyDescent="0.25">
      <c r="A307" s="1" t="s">
        <v>535</v>
      </c>
      <c r="B307" s="1" t="s">
        <v>37</v>
      </c>
      <c r="C307" s="1" t="s">
        <v>130</v>
      </c>
      <c r="D307" s="7">
        <f>(H307*Scoring!C$16)+(I307*Scoring!E$17)+(J307*Scoring!C$18)+(F307*Scoring!E$13)+(G307*Scoring!C$14)+(K307*Scoring!C$20)+(L307*Scoring!C$19)+(M307*Scoring!C$15)</f>
        <v>65.319000000000003</v>
      </c>
      <c r="E307" s="5">
        <f>SUMIF(Bye!A:A, B307, Bye!B:B)</f>
        <v>8</v>
      </c>
      <c r="F307" s="1">
        <v>0</v>
      </c>
      <c r="G307" s="1">
        <v>0</v>
      </c>
      <c r="H307" s="1">
        <v>26.38</v>
      </c>
      <c r="I307" s="1">
        <v>288.58999999999997</v>
      </c>
      <c r="J307" s="1">
        <v>1.78</v>
      </c>
      <c r="K307" s="1">
        <v>0.6</v>
      </c>
      <c r="L307" s="1">
        <v>0</v>
      </c>
      <c r="M307" s="1">
        <v>0</v>
      </c>
      <c r="N307"/>
      <c r="O307"/>
      <c r="P307"/>
      <c r="Q307"/>
    </row>
    <row r="308" spans="1:17" x14ac:dyDescent="0.25">
      <c r="A308" s="1" t="s">
        <v>128</v>
      </c>
      <c r="B308" s="1" t="s">
        <v>55</v>
      </c>
      <c r="C308" s="1" t="s">
        <v>130</v>
      </c>
      <c r="D308" s="7">
        <f>(H308*Scoring!C$16)+(I308*Scoring!E$17)+(J308*Scoring!C$18)+(F308*Scoring!E$13)+(G308*Scoring!C$14)+(K308*Scoring!C$20)+(L308*Scoring!C$19)+(M308*Scoring!C$15)</f>
        <v>70.655000000000001</v>
      </c>
      <c r="E308" s="5">
        <f>SUMIF(Bye!A:A, B308, Bye!B:B)</f>
        <v>12</v>
      </c>
      <c r="F308" s="1">
        <v>0</v>
      </c>
      <c r="G308" s="1">
        <v>0</v>
      </c>
      <c r="H308" s="1">
        <v>30.69</v>
      </c>
      <c r="I308" s="1">
        <v>282.45</v>
      </c>
      <c r="J308" s="1">
        <v>1.97</v>
      </c>
      <c r="K308" s="1">
        <v>0.1</v>
      </c>
      <c r="L308" s="1">
        <v>0</v>
      </c>
      <c r="M308" s="1">
        <v>0</v>
      </c>
      <c r="N308"/>
      <c r="O308"/>
      <c r="P308"/>
      <c r="Q308"/>
    </row>
    <row r="309" spans="1:17" x14ac:dyDescent="0.25">
      <c r="A309" t="s">
        <v>440</v>
      </c>
      <c r="B309" t="s">
        <v>26</v>
      </c>
      <c r="C309" s="1" t="s">
        <v>130</v>
      </c>
      <c r="D309" s="7">
        <f>(H309*Scoring!C$16)+(I309*Scoring!E$17)+(J309*Scoring!C$18)+(F309*Scoring!E$13)+(G309*Scoring!C$14)+(K309*Scoring!C$20)+(L309*Scoring!C$19)+(M309*Scoring!C$15)</f>
        <v>65.801000000000016</v>
      </c>
      <c r="E309" s="5">
        <f>SUMIF(Bye!A:A, B309, Bye!B:B)</f>
        <v>11</v>
      </c>
      <c r="F309" s="1">
        <v>0</v>
      </c>
      <c r="G309" s="1">
        <v>0</v>
      </c>
      <c r="H309" s="1">
        <v>24.26</v>
      </c>
      <c r="I309" s="1">
        <v>262.81</v>
      </c>
      <c r="J309" s="1">
        <v>2.56</v>
      </c>
      <c r="K309" s="1">
        <v>0.1</v>
      </c>
      <c r="L309" s="1">
        <v>0</v>
      </c>
      <c r="M309" s="1">
        <v>0</v>
      </c>
      <c r="N309"/>
      <c r="O309"/>
      <c r="P309"/>
      <c r="Q309"/>
    </row>
    <row r="310" spans="1:17" x14ac:dyDescent="0.25">
      <c r="A310" t="s">
        <v>284</v>
      </c>
      <c r="B310" t="s">
        <v>49</v>
      </c>
      <c r="C310" s="1" t="s">
        <v>130</v>
      </c>
      <c r="D310" s="7">
        <f>(H310*Scoring!C$16)+(I310*Scoring!E$17)+(J310*Scoring!C$18)+(F310*Scoring!E$13)+(G310*Scoring!C$14)+(K310*Scoring!C$20)+(L310*Scoring!C$19)+(M310*Scoring!C$15)</f>
        <v>61.618000000000002</v>
      </c>
      <c r="E310" s="5">
        <f>SUMIF(Bye!A:A, B310, Bye!B:B)</f>
        <v>14</v>
      </c>
      <c r="F310" s="1">
        <v>0</v>
      </c>
      <c r="G310" s="1">
        <v>0</v>
      </c>
      <c r="H310" s="1">
        <v>26.41</v>
      </c>
      <c r="I310" s="1">
        <v>261.48</v>
      </c>
      <c r="J310" s="1">
        <v>1.61</v>
      </c>
      <c r="K310" s="1">
        <v>0.6</v>
      </c>
      <c r="L310" s="1">
        <v>0</v>
      </c>
      <c r="M310" s="1">
        <v>0</v>
      </c>
      <c r="N310"/>
      <c r="O310"/>
      <c r="P310"/>
      <c r="Q310"/>
    </row>
    <row r="311" spans="1:17" x14ac:dyDescent="0.25">
      <c r="A311" s="1" t="s">
        <v>129</v>
      </c>
      <c r="B311" s="1" t="s">
        <v>57</v>
      </c>
      <c r="C311" s="1" t="s">
        <v>130</v>
      </c>
      <c r="D311" s="7">
        <f>(H311*Scoring!C$16)+(I311*Scoring!E$17)+(J311*Scoring!C$18)+(F311*Scoring!E$13)+(G311*Scoring!C$14)+(K311*Scoring!C$20)+(L311*Scoring!C$19)+(M311*Scoring!C$15)</f>
        <v>70.684000000000012</v>
      </c>
      <c r="E311" s="5">
        <f>SUMIF(Bye!A:A, B311, Bye!B:B)</f>
        <v>5</v>
      </c>
      <c r="F311" s="1">
        <v>0</v>
      </c>
      <c r="G311" s="1">
        <v>0</v>
      </c>
      <c r="H311" s="1">
        <v>32.78</v>
      </c>
      <c r="I311" s="1">
        <v>259.44</v>
      </c>
      <c r="J311" s="1">
        <v>2.0099999999999998</v>
      </c>
      <c r="K311" s="1">
        <v>0.1</v>
      </c>
      <c r="L311" s="1">
        <v>0</v>
      </c>
      <c r="M311" s="1">
        <v>0</v>
      </c>
      <c r="N311"/>
      <c r="O311"/>
      <c r="P311"/>
      <c r="Q311"/>
    </row>
    <row r="312" spans="1:17" x14ac:dyDescent="0.25">
      <c r="A312" t="s">
        <v>441</v>
      </c>
      <c r="B312" t="s">
        <v>19</v>
      </c>
      <c r="C312" s="1" t="s">
        <v>130</v>
      </c>
      <c r="D312" s="7">
        <f>(H312*Scoring!C$16)+(I312*Scoring!E$17)+(J312*Scoring!C$18)+(F312*Scoring!E$13)+(G312*Scoring!C$14)+(K312*Scoring!C$20)+(L312*Scoring!C$19)+(M312*Scoring!C$15)</f>
        <v>52.72</v>
      </c>
      <c r="E312" s="5">
        <f>SUMIF(Bye!A:A, B312, Bye!B:B)</f>
        <v>8</v>
      </c>
      <c r="F312" s="1">
        <v>0</v>
      </c>
      <c r="G312" s="1">
        <v>0</v>
      </c>
      <c r="H312" s="1">
        <v>23.9</v>
      </c>
      <c r="I312" s="1">
        <v>218.2</v>
      </c>
      <c r="J312" s="1">
        <v>1.2</v>
      </c>
      <c r="K312" s="1">
        <v>0.2</v>
      </c>
      <c r="L312" s="1">
        <v>0</v>
      </c>
      <c r="M312" s="1">
        <v>0</v>
      </c>
      <c r="N312"/>
      <c r="O312"/>
      <c r="P312"/>
      <c r="Q312"/>
    </row>
    <row r="313" spans="1:17" x14ac:dyDescent="0.25">
      <c r="A313" s="1" t="s">
        <v>534</v>
      </c>
      <c r="B313" s="1" t="s">
        <v>19</v>
      </c>
      <c r="C313" s="1" t="s">
        <v>130</v>
      </c>
      <c r="D313" s="7">
        <f>(H313*Scoring!C$16)+(I313*Scoring!E$17)+(J313*Scoring!C$18)+(F313*Scoring!E$13)+(G313*Scoring!C$14)+(K313*Scoring!C$20)+(L313*Scoring!C$19)+(M313*Scoring!C$15)</f>
        <v>59.383000000000003</v>
      </c>
      <c r="E313" s="5">
        <f>SUMIF(Bye!A:A, B313, Bye!B:B)</f>
        <v>8</v>
      </c>
      <c r="F313" s="1">
        <v>0</v>
      </c>
      <c r="G313" s="1">
        <v>0</v>
      </c>
      <c r="H313" s="1">
        <v>24.86</v>
      </c>
      <c r="I313" s="1">
        <v>207.83</v>
      </c>
      <c r="J313" s="1">
        <v>2.39</v>
      </c>
      <c r="K313" s="1">
        <v>0.6</v>
      </c>
      <c r="L313" s="1">
        <v>0</v>
      </c>
      <c r="M313" s="1">
        <v>0</v>
      </c>
      <c r="N313"/>
      <c r="O313"/>
      <c r="P313"/>
      <c r="Q313"/>
    </row>
    <row r="314" spans="1:17" x14ac:dyDescent="0.25">
      <c r="A314" s="1" t="s">
        <v>427</v>
      </c>
      <c r="B314" s="1" t="s">
        <v>56</v>
      </c>
      <c r="C314" s="1" t="s">
        <v>130</v>
      </c>
      <c r="D314" s="7">
        <f>(H314*Scoring!C$16)+(I314*Scoring!E$17)+(J314*Scoring!C$18)+(F314*Scoring!E$13)+(G314*Scoring!C$14)+(K314*Scoring!C$20)+(L314*Scoring!C$19)+(M314*Scoring!C$15)</f>
        <v>46.15</v>
      </c>
      <c r="E314" s="5">
        <f>SUMIF(Bye!A:A, B314, Bye!B:B)</f>
        <v>12</v>
      </c>
      <c r="F314" s="1">
        <v>0</v>
      </c>
      <c r="G314" s="1">
        <v>0</v>
      </c>
      <c r="H314" s="1">
        <v>17.100000000000001</v>
      </c>
      <c r="I314" s="1">
        <v>196.5</v>
      </c>
      <c r="J314" s="1">
        <v>1.6</v>
      </c>
      <c r="K314" s="1">
        <v>0.2</v>
      </c>
      <c r="L314" s="1">
        <v>0</v>
      </c>
      <c r="M314" s="1">
        <v>0</v>
      </c>
      <c r="N314"/>
      <c r="O314"/>
      <c r="P314"/>
      <c r="Q314"/>
    </row>
    <row r="315" spans="1:17" x14ac:dyDescent="0.25">
      <c r="A315" s="1" t="s">
        <v>286</v>
      </c>
      <c r="B315" s="1" t="s">
        <v>35</v>
      </c>
      <c r="C315" s="1" t="s">
        <v>130</v>
      </c>
      <c r="D315" s="7">
        <f>(H315*Scoring!C$16)+(I315*Scoring!E$17)+(J315*Scoring!C$18)+(F315*Scoring!E$13)+(G315*Scoring!C$14)+(K315*Scoring!C$20)+(L315*Scoring!C$19)+(M315*Scoring!C$15)</f>
        <v>47.454000000000001</v>
      </c>
      <c r="E315" s="5">
        <f>SUMIF(Bye!A:A, B315, Bye!B:B)</f>
        <v>8</v>
      </c>
      <c r="F315" s="1">
        <v>0</v>
      </c>
      <c r="G315" s="1">
        <v>0</v>
      </c>
      <c r="H315" s="1">
        <v>20.440000000000001</v>
      </c>
      <c r="I315" s="1">
        <v>191.94</v>
      </c>
      <c r="J315" s="1">
        <v>1.32</v>
      </c>
      <c r="K315" s="1">
        <v>0.1</v>
      </c>
      <c r="L315" s="1">
        <v>0</v>
      </c>
      <c r="M315" s="1">
        <v>0</v>
      </c>
      <c r="N315"/>
      <c r="O315"/>
      <c r="P315"/>
      <c r="Q315"/>
    </row>
    <row r="316" spans="1:17" x14ac:dyDescent="0.25">
      <c r="A316" t="s">
        <v>538</v>
      </c>
      <c r="B316" t="s">
        <v>43</v>
      </c>
      <c r="C316" s="1" t="s">
        <v>130</v>
      </c>
      <c r="D316" s="7">
        <f>(H316*Scoring!C$16)+(I316*Scoring!E$17)+(J316*Scoring!C$18)+(F316*Scoring!E$13)+(G316*Scoring!C$14)+(K316*Scoring!C$20)+(L316*Scoring!C$19)+(M316*Scoring!C$15)</f>
        <v>45.64</v>
      </c>
      <c r="E316" s="5">
        <f>SUMIF(Bye!A:A, B316, Bye!B:B)</f>
        <v>5</v>
      </c>
      <c r="F316" s="1">
        <v>0</v>
      </c>
      <c r="G316" s="1">
        <v>0</v>
      </c>
      <c r="H316" s="1">
        <v>20.2</v>
      </c>
      <c r="I316" s="1">
        <v>188.4</v>
      </c>
      <c r="J316" s="1">
        <v>1.3</v>
      </c>
      <c r="K316" s="1">
        <v>1.2</v>
      </c>
      <c r="L316" s="1">
        <v>0</v>
      </c>
      <c r="M316" s="1">
        <v>0</v>
      </c>
      <c r="N316"/>
      <c r="O316"/>
      <c r="P316"/>
      <c r="Q316"/>
    </row>
    <row r="317" spans="1:17" x14ac:dyDescent="0.25">
      <c r="A317" s="1" t="s">
        <v>541</v>
      </c>
      <c r="B317" s="1" t="s">
        <v>16</v>
      </c>
      <c r="C317" s="1" t="s">
        <v>130</v>
      </c>
      <c r="D317" s="7">
        <f>(H317*Scoring!C$16)+(I317*Scoring!E$17)+(J317*Scoring!C$18)+(F317*Scoring!E$13)+(G317*Scoring!C$14)+(K317*Scoring!C$20)+(L317*Scoring!C$19)+(M317*Scoring!C$15)</f>
        <v>40.433999999999997</v>
      </c>
      <c r="E317" s="5">
        <f>SUMIF(Bye!A:A, B317, Bye!B:B)</f>
        <v>10</v>
      </c>
      <c r="F317" s="1">
        <v>0</v>
      </c>
      <c r="G317" s="1">
        <v>0</v>
      </c>
      <c r="H317" s="1">
        <v>16.149999999999999</v>
      </c>
      <c r="I317" s="1">
        <v>179.24</v>
      </c>
      <c r="J317" s="1">
        <v>1.06</v>
      </c>
      <c r="K317" s="1">
        <v>0</v>
      </c>
      <c r="L317" s="1">
        <v>0</v>
      </c>
      <c r="M317" s="1">
        <v>0</v>
      </c>
      <c r="N317"/>
      <c r="O317"/>
      <c r="P317"/>
      <c r="Q317"/>
    </row>
    <row r="318" spans="1:17" x14ac:dyDescent="0.25">
      <c r="A318" s="1" t="s">
        <v>543</v>
      </c>
      <c r="B318" s="1" t="s">
        <v>40</v>
      </c>
      <c r="C318" s="1" t="s">
        <v>130</v>
      </c>
      <c r="D318" s="7">
        <f>(H318*Scoring!C$16)+(I318*Scoring!E$17)+(J318*Scoring!C$18)+(F318*Scoring!E$13)+(G318*Scoring!C$14)+(K318*Scoring!C$20)+(L318*Scoring!C$19)+(M318*Scoring!C$15)</f>
        <v>39.989999999999995</v>
      </c>
      <c r="E318" s="5">
        <f>SUMIF(Bye!A:A, B318, Bye!B:B)</f>
        <v>10</v>
      </c>
      <c r="F318" s="1">
        <v>0</v>
      </c>
      <c r="G318" s="1">
        <v>0</v>
      </c>
      <c r="H318" s="1">
        <v>17.399999999999999</v>
      </c>
      <c r="I318" s="1">
        <v>177.9</v>
      </c>
      <c r="J318" s="1">
        <v>1</v>
      </c>
      <c r="K318" s="1">
        <v>1.2</v>
      </c>
      <c r="L318" s="1">
        <v>0</v>
      </c>
      <c r="M318" s="1">
        <v>0</v>
      </c>
      <c r="N318"/>
      <c r="O318"/>
      <c r="P318"/>
      <c r="Q318"/>
    </row>
    <row r="319" spans="1:17" x14ac:dyDescent="0.25">
      <c r="A319" s="1" t="s">
        <v>282</v>
      </c>
      <c r="B319" s="1" t="s">
        <v>45</v>
      </c>
      <c r="C319" s="1" t="s">
        <v>130</v>
      </c>
      <c r="D319" s="7">
        <f>(H319*Scoring!C$16)+(I319*Scoring!E$17)+(J319*Scoring!C$18)+(F319*Scoring!E$13)+(G319*Scoring!C$14)+(K319*Scoring!C$20)+(L319*Scoring!C$19)+(M319*Scoring!C$15)</f>
        <v>39.091999999999999</v>
      </c>
      <c r="E319" s="5">
        <f>SUMIF(Bye!A:A, B319, Bye!B:B)</f>
        <v>12</v>
      </c>
      <c r="F319" s="1">
        <v>0</v>
      </c>
      <c r="G319" s="1">
        <v>0</v>
      </c>
      <c r="H319" s="1">
        <v>15.54</v>
      </c>
      <c r="I319" s="1">
        <v>167.72</v>
      </c>
      <c r="J319" s="1">
        <v>1.23</v>
      </c>
      <c r="K319" s="1">
        <v>0.6</v>
      </c>
      <c r="L319" s="1">
        <v>0</v>
      </c>
      <c r="M319" s="1">
        <v>0</v>
      </c>
      <c r="N319"/>
      <c r="O319"/>
      <c r="P319"/>
      <c r="Q319"/>
    </row>
    <row r="320" spans="1:17" x14ac:dyDescent="0.25">
      <c r="A320" s="1" t="s">
        <v>539</v>
      </c>
      <c r="B320" s="1" t="s">
        <v>40</v>
      </c>
      <c r="C320" s="1" t="s">
        <v>130</v>
      </c>
      <c r="D320" s="7">
        <f>(H320*Scoring!C$16)+(I320*Scoring!E$17)+(J320*Scoring!C$18)+(F320*Scoring!E$13)+(G320*Scoring!C$14)+(K320*Scoring!C$20)+(L320*Scoring!C$19)+(M320*Scoring!C$15)</f>
        <v>37.481000000000002</v>
      </c>
      <c r="E320" s="5">
        <f>SUMIF(Bye!A:A, B320, Bye!B:B)</f>
        <v>10</v>
      </c>
      <c r="F320" s="1">
        <v>0</v>
      </c>
      <c r="G320" s="1">
        <v>0</v>
      </c>
      <c r="H320" s="1">
        <v>14.27</v>
      </c>
      <c r="I320" s="1">
        <v>161.31</v>
      </c>
      <c r="J320" s="1">
        <v>1.18</v>
      </c>
      <c r="K320" s="1">
        <v>0</v>
      </c>
      <c r="L320" s="1">
        <v>0</v>
      </c>
      <c r="M320" s="1">
        <v>0</v>
      </c>
      <c r="N320"/>
      <c r="O320"/>
      <c r="P320"/>
      <c r="Q320"/>
    </row>
    <row r="321" spans="1:17" x14ac:dyDescent="0.25">
      <c r="A321" t="s">
        <v>430</v>
      </c>
      <c r="B321" t="s">
        <v>17</v>
      </c>
      <c r="C321" s="1" t="s">
        <v>130</v>
      </c>
      <c r="D321" s="7">
        <f>(H321*Scoring!C$16)+(I321*Scoring!E$17)+(J321*Scoring!C$18)+(F321*Scoring!E$13)+(G321*Scoring!C$14)+(K321*Scoring!C$20)+(L321*Scoring!C$19)+(M321*Scoring!C$15)</f>
        <v>37.357999999999997</v>
      </c>
      <c r="E321" s="5">
        <f>SUMIF(Bye!A:A, B321, Bye!B:B)</f>
        <v>6</v>
      </c>
      <c r="F321" s="1">
        <v>0</v>
      </c>
      <c r="G321" s="1">
        <v>0</v>
      </c>
      <c r="H321" s="1">
        <v>15.07</v>
      </c>
      <c r="I321" s="1">
        <v>159.08000000000001</v>
      </c>
      <c r="J321" s="1">
        <v>1.08</v>
      </c>
      <c r="K321" s="1">
        <v>0.1</v>
      </c>
      <c r="L321" s="1">
        <v>0</v>
      </c>
      <c r="M321" s="1">
        <v>0</v>
      </c>
      <c r="N321"/>
      <c r="O321"/>
      <c r="P321"/>
      <c r="Q321"/>
    </row>
    <row r="322" spans="1:17" x14ac:dyDescent="0.25">
      <c r="A322" t="s">
        <v>537</v>
      </c>
      <c r="B322" t="s">
        <v>31</v>
      </c>
      <c r="C322" s="1" t="s">
        <v>130</v>
      </c>
      <c r="D322" s="7">
        <f>(H322*Scoring!C$16)+(I322*Scoring!E$17)+(J322*Scoring!C$18)+(F322*Scoring!E$13)+(G322*Scoring!C$14)+(K322*Scoring!C$20)+(L322*Scoring!C$19)+(M322*Scoring!C$15)</f>
        <v>38.132000000000005</v>
      </c>
      <c r="E322" s="5">
        <f>SUMIF(Bye!A:A, B322, Bye!B:B)</f>
        <v>9</v>
      </c>
      <c r="F322" s="1">
        <v>0</v>
      </c>
      <c r="G322" s="1">
        <v>0</v>
      </c>
      <c r="H322" s="1">
        <v>14.24</v>
      </c>
      <c r="I322" s="1">
        <v>157.91999999999999</v>
      </c>
      <c r="J322" s="1">
        <v>1.35</v>
      </c>
      <c r="K322" s="1">
        <v>0</v>
      </c>
      <c r="L322" s="1">
        <v>0</v>
      </c>
      <c r="M322" s="1">
        <v>0</v>
      </c>
      <c r="N322"/>
      <c r="O322"/>
      <c r="P322"/>
      <c r="Q322"/>
    </row>
    <row r="323" spans="1:17" x14ac:dyDescent="0.25">
      <c r="A323" s="1" t="s">
        <v>366</v>
      </c>
      <c r="B323" s="1" t="s">
        <v>28</v>
      </c>
      <c r="C323" s="1" t="s">
        <v>130</v>
      </c>
      <c r="D323" s="7">
        <f>(H323*Scoring!C$16)+(I323*Scoring!E$17)+(J323*Scoring!C$18)+(F323*Scoring!E$13)+(G323*Scoring!C$14)+(K323*Scoring!C$20)+(L323*Scoring!C$19)+(M323*Scoring!C$15)</f>
        <v>38.83</v>
      </c>
      <c r="E323" s="5">
        <f>SUMIF(Bye!A:A, B323, Bye!B:B)</f>
        <v>5</v>
      </c>
      <c r="F323" s="1">
        <v>0</v>
      </c>
      <c r="G323" s="1">
        <v>0</v>
      </c>
      <c r="H323" s="1">
        <v>14.32</v>
      </c>
      <c r="I323" s="1">
        <v>155.69999999999999</v>
      </c>
      <c r="J323" s="1">
        <v>1.49</v>
      </c>
      <c r="K323" s="1">
        <v>0</v>
      </c>
      <c r="L323" s="1">
        <v>0</v>
      </c>
      <c r="M323" s="1">
        <v>0</v>
      </c>
      <c r="N323"/>
      <c r="O323"/>
      <c r="P323"/>
      <c r="Q323"/>
    </row>
    <row r="324" spans="1:17" x14ac:dyDescent="0.25">
      <c r="A324" s="1" t="s">
        <v>441</v>
      </c>
      <c r="B324" s="1" t="s">
        <v>19</v>
      </c>
      <c r="C324" s="1" t="s">
        <v>130</v>
      </c>
      <c r="D324" s="7">
        <f>(H324*Scoring!C$16)+(I324*Scoring!E$17)+(J324*Scoring!C$18)+(F324*Scoring!E$13)+(G324*Scoring!C$14)+(K324*Scoring!C$20)+(L324*Scoring!C$19)+(M324*Scoring!C$15)</f>
        <v>32.14</v>
      </c>
      <c r="E324" s="5">
        <f>SUMIF(Bye!A:A, B324, Bye!B:B)</f>
        <v>8</v>
      </c>
      <c r="F324" s="1">
        <v>0</v>
      </c>
      <c r="G324" s="1">
        <v>0</v>
      </c>
      <c r="H324" s="1">
        <v>14.87</v>
      </c>
      <c r="I324" s="1">
        <v>145.69999999999999</v>
      </c>
      <c r="J324" s="1">
        <v>0.45</v>
      </c>
      <c r="K324" s="1">
        <v>0</v>
      </c>
      <c r="L324" s="1">
        <v>0</v>
      </c>
      <c r="M324" s="1">
        <v>0</v>
      </c>
      <c r="N324"/>
      <c r="O324"/>
      <c r="P324"/>
      <c r="Q324"/>
    </row>
    <row r="325" spans="1:17" x14ac:dyDescent="0.25">
      <c r="A325" s="1" t="s">
        <v>368</v>
      </c>
      <c r="B325" s="1" t="s">
        <v>37</v>
      </c>
      <c r="C325" s="1" t="s">
        <v>130</v>
      </c>
      <c r="D325" s="7">
        <f>(H325*Scoring!C$16)+(I325*Scoring!E$17)+(J325*Scoring!C$18)+(F325*Scoring!E$13)+(G325*Scoring!C$14)+(K325*Scoring!C$20)+(L325*Scoring!C$19)+(M325*Scoring!C$15)</f>
        <v>38.65</v>
      </c>
      <c r="E325" s="5">
        <f>SUMIF(Bye!A:A, B325, Bye!B:B)</f>
        <v>8</v>
      </c>
      <c r="F325" s="1">
        <v>0</v>
      </c>
      <c r="G325" s="1">
        <v>0</v>
      </c>
      <c r="H325" s="1">
        <v>15.1</v>
      </c>
      <c r="I325" s="1">
        <v>141.5</v>
      </c>
      <c r="J325" s="1">
        <v>1.6</v>
      </c>
      <c r="K325" s="1">
        <v>0.2</v>
      </c>
      <c r="L325" s="1">
        <v>0</v>
      </c>
      <c r="M325" s="1">
        <v>0</v>
      </c>
      <c r="N325"/>
      <c r="O325"/>
      <c r="P325"/>
      <c r="Q325"/>
    </row>
    <row r="326" spans="1:17" x14ac:dyDescent="0.25">
      <c r="A326" s="1" t="s">
        <v>536</v>
      </c>
      <c r="B326" s="1" t="s">
        <v>53</v>
      </c>
      <c r="C326" s="1" t="s">
        <v>130</v>
      </c>
      <c r="D326" s="7">
        <f>(H326*Scoring!C$16)+(I326*Scoring!E$17)+(J326*Scoring!C$18)+(F326*Scoring!E$13)+(G326*Scoring!C$14)+(K326*Scoring!C$20)+(L326*Scoring!C$19)+(M326*Scoring!C$15)</f>
        <v>32.747</v>
      </c>
      <c r="E326" s="5">
        <f>SUMIF(Bye!A:A, B326, Bye!B:B)</f>
        <v>12</v>
      </c>
      <c r="F326" s="1">
        <v>0</v>
      </c>
      <c r="G326" s="1">
        <v>0</v>
      </c>
      <c r="H326" s="1">
        <v>14.25</v>
      </c>
      <c r="I326" s="1">
        <v>137.97</v>
      </c>
      <c r="J326" s="1">
        <v>0.8</v>
      </c>
      <c r="K326" s="1">
        <v>0.1</v>
      </c>
      <c r="L326" s="1">
        <v>0</v>
      </c>
      <c r="M326" s="1">
        <v>0</v>
      </c>
      <c r="N326"/>
      <c r="O326"/>
      <c r="P326"/>
      <c r="Q326"/>
    </row>
    <row r="327" spans="1:17" x14ac:dyDescent="0.25">
      <c r="A327" s="1" t="s">
        <v>542</v>
      </c>
      <c r="B327" s="1" t="s">
        <v>42</v>
      </c>
      <c r="C327" s="1" t="s">
        <v>130</v>
      </c>
      <c r="D327" s="7">
        <f>(H327*Scoring!C$16)+(I327*Scoring!E$17)+(J327*Scoring!C$18)+(F327*Scoring!E$13)+(G327*Scoring!C$14)+(K327*Scoring!C$20)+(L327*Scoring!C$19)+(M327*Scoring!C$15)</f>
        <v>27.184999999999999</v>
      </c>
      <c r="E327" s="5">
        <f>SUMIF(Bye!A:A, B327, Bye!B:B)</f>
        <v>8</v>
      </c>
      <c r="F327" s="1">
        <v>0</v>
      </c>
      <c r="G327" s="1">
        <v>0</v>
      </c>
      <c r="H327" s="1">
        <v>12.3</v>
      </c>
      <c r="I327" s="1">
        <v>127.85</v>
      </c>
      <c r="J327" s="1">
        <v>0.45</v>
      </c>
      <c r="K327" s="1">
        <v>0.6</v>
      </c>
      <c r="L327" s="1">
        <v>0</v>
      </c>
      <c r="M327" s="1">
        <v>0</v>
      </c>
      <c r="N327"/>
      <c r="O327"/>
      <c r="P327"/>
      <c r="Q327"/>
    </row>
    <row r="328" spans="1:17" x14ac:dyDescent="0.25">
      <c r="A328" s="1" t="s">
        <v>544</v>
      </c>
      <c r="B328" s="1" t="s">
        <v>25</v>
      </c>
      <c r="C328" s="1" t="s">
        <v>130</v>
      </c>
      <c r="D328" s="7">
        <f>(H328*Scoring!C$16)+(I328*Scoring!E$17)+(J328*Scoring!C$18)+(F328*Scoring!E$13)+(G328*Scoring!C$14)+(K328*Scoring!C$20)+(L328*Scoring!C$19)+(M328*Scoring!C$15)</f>
        <v>36.83</v>
      </c>
      <c r="E328" s="5">
        <f>SUMIF(Bye!A:A, B328, Bye!B:B)</f>
        <v>5</v>
      </c>
      <c r="F328" s="1">
        <v>0</v>
      </c>
      <c r="G328" s="1">
        <v>0</v>
      </c>
      <c r="H328" s="1">
        <v>14.3</v>
      </c>
      <c r="I328" s="1">
        <v>123.3</v>
      </c>
      <c r="J328" s="1">
        <v>1.7</v>
      </c>
      <c r="K328" s="1">
        <v>0</v>
      </c>
      <c r="L328" s="1">
        <v>0</v>
      </c>
      <c r="M328" s="1">
        <v>0</v>
      </c>
      <c r="N328"/>
      <c r="O328"/>
      <c r="P328"/>
      <c r="Q328"/>
    </row>
    <row r="329" spans="1:17" x14ac:dyDescent="0.25">
      <c r="A329" s="1" t="s">
        <v>439</v>
      </c>
      <c r="B329" s="1" t="s">
        <v>38</v>
      </c>
      <c r="C329" s="1" t="s">
        <v>130</v>
      </c>
      <c r="D329" s="7">
        <f>(H329*Scoring!C$16)+(I329*Scoring!E$17)+(J329*Scoring!C$18)+(F329*Scoring!E$13)+(G329*Scoring!C$14)+(K329*Scoring!C$20)+(L329*Scoring!C$19)+(M329*Scoring!C$15)</f>
        <v>30.960999999999999</v>
      </c>
      <c r="E329" s="5">
        <f>SUMIF(Bye!A:A, B329, Bye!B:B)</f>
        <v>10</v>
      </c>
      <c r="F329" s="1">
        <v>0</v>
      </c>
      <c r="G329" s="1">
        <v>0</v>
      </c>
      <c r="H329" s="1">
        <v>12.23</v>
      </c>
      <c r="I329" s="1">
        <v>121.71</v>
      </c>
      <c r="J329" s="1">
        <v>1.1100000000000001</v>
      </c>
      <c r="K329" s="1">
        <v>0.1</v>
      </c>
      <c r="L329" s="1">
        <v>0</v>
      </c>
      <c r="M329" s="1">
        <v>0</v>
      </c>
      <c r="N329"/>
      <c r="O329"/>
      <c r="P329"/>
      <c r="Q329"/>
    </row>
    <row r="330" spans="1:17" x14ac:dyDescent="0.25">
      <c r="A330" s="1" t="s">
        <v>540</v>
      </c>
      <c r="B330" s="1" t="s">
        <v>17</v>
      </c>
      <c r="D330" s="7">
        <f>(H330*Scoring!C$16)+(I330*Scoring!E$17)+(J330*Scoring!C$18)+(F330*Scoring!E$13)+(G330*Scoring!C$14)+(K330*Scoring!C$20)+(L330*Scoring!C$19)+(M330*Scoring!C$15)</f>
        <v>22.933999999999997</v>
      </c>
      <c r="E330" s="5">
        <f>SUMIF(Bye!A:A, B330, Bye!B:B)</f>
        <v>6</v>
      </c>
      <c r="F330" s="1">
        <v>0</v>
      </c>
      <c r="G330" s="1">
        <v>0</v>
      </c>
      <c r="H330" s="1">
        <v>9.0500000000000007</v>
      </c>
      <c r="I330" s="1">
        <v>84.84</v>
      </c>
      <c r="J330" s="1">
        <v>0.9</v>
      </c>
      <c r="K330" s="1">
        <v>0</v>
      </c>
      <c r="L330" s="1"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C7190-E442-4A86-856E-8CF526F68BD0}">
  <dimension ref="A1:L33"/>
  <sheetViews>
    <sheetView workbookViewId="0">
      <selection activeCell="N29" sqref="N29"/>
    </sheetView>
  </sheetViews>
  <sheetFormatPr defaultRowHeight="15" x14ac:dyDescent="0.25"/>
  <cols>
    <col min="1" max="1" width="24.140625" bestFit="1" customWidth="1"/>
    <col min="2" max="2" width="12.7109375" customWidth="1"/>
    <col min="3" max="3" width="9.140625" style="2"/>
    <col min="4" max="4" width="9.140625" style="3"/>
    <col min="5" max="12" width="9.140625" style="1"/>
  </cols>
  <sheetData>
    <row r="1" spans="1:12" x14ac:dyDescent="0.25">
      <c r="A1" t="s">
        <v>0</v>
      </c>
      <c r="B1" t="s">
        <v>203</v>
      </c>
      <c r="C1" s="2" t="s">
        <v>186</v>
      </c>
      <c r="D1" s="3" t="s">
        <v>208</v>
      </c>
      <c r="E1" s="1" t="s">
        <v>140</v>
      </c>
      <c r="F1" s="1" t="s">
        <v>134</v>
      </c>
      <c r="G1" s="1" t="s">
        <v>151</v>
      </c>
      <c r="H1" s="1" t="s">
        <v>152</v>
      </c>
      <c r="I1" s="1" t="s">
        <v>153</v>
      </c>
      <c r="J1" s="1" t="s">
        <v>143</v>
      </c>
      <c r="K1" s="1" t="s">
        <v>154</v>
      </c>
      <c r="L1" s="1" t="s">
        <v>4</v>
      </c>
    </row>
    <row r="2" spans="1:12" x14ac:dyDescent="0.25">
      <c r="A2" t="s">
        <v>317</v>
      </c>
      <c r="B2" t="s">
        <v>29</v>
      </c>
      <c r="C2" s="7">
        <f>(E2*Scoring!C$23)+(F2*Scoring!C$24)+(G2*Scoring!C$25)+(H2*Scoring!C$26)+(I2*Scoring!C$27)+(J2*Scoring!C$28)+(K2)</f>
        <v>146.84705882</v>
      </c>
      <c r="D2" s="3">
        <f>SUMIF(Bye!A:A, B2, Bye!B:B)</f>
        <v>9</v>
      </c>
      <c r="E2" s="1">
        <v>47.6</v>
      </c>
      <c r="F2" s="1">
        <v>13.9</v>
      </c>
      <c r="G2" s="1">
        <v>16.100000000000001</v>
      </c>
      <c r="H2" s="1">
        <v>22.6</v>
      </c>
      <c r="I2" s="1">
        <v>3</v>
      </c>
      <c r="J2" s="1">
        <v>0</v>
      </c>
      <c r="K2" s="1">
        <v>21.247058819999999</v>
      </c>
      <c r="L2" s="10">
        <v>5501.7</v>
      </c>
    </row>
    <row r="3" spans="1:12" x14ac:dyDescent="0.25">
      <c r="A3" t="s">
        <v>300</v>
      </c>
      <c r="B3" t="s">
        <v>16</v>
      </c>
      <c r="C3" s="7">
        <f>(E3*Scoring!C$23)+(F3*Scoring!C$24)+(G3*Scoring!C$25)+(H3*Scoring!C$26)+(I3*Scoring!C$27)+(J3*Scoring!C$28)+(K3)</f>
        <v>143.68235294000002</v>
      </c>
      <c r="D3" s="3">
        <f>SUMIF(Bye!A:A, B3, Bye!B:B)</f>
        <v>10</v>
      </c>
      <c r="E3" s="1">
        <v>53.8</v>
      </c>
      <c r="F3" s="1">
        <v>11.6</v>
      </c>
      <c r="G3" s="1">
        <v>11.6</v>
      </c>
      <c r="H3" s="1">
        <v>16.5</v>
      </c>
      <c r="I3" s="1">
        <v>3.1</v>
      </c>
      <c r="J3" s="1">
        <v>0</v>
      </c>
      <c r="K3" s="1">
        <v>24.882352940000001</v>
      </c>
      <c r="L3" s="10">
        <v>5928.2</v>
      </c>
    </row>
    <row r="4" spans="1:12" x14ac:dyDescent="0.25">
      <c r="A4" t="s">
        <v>295</v>
      </c>
      <c r="B4" t="s">
        <v>23</v>
      </c>
      <c r="C4" s="7">
        <f>(E4*Scoring!C$23)+(F4*Scoring!C$24)+(G4*Scoring!C$25)+(H4*Scoring!C$26)+(I4*Scoring!C$27)+(J4*Scoring!C$28)+(K4)</f>
        <v>139.11764706</v>
      </c>
      <c r="D4" s="3">
        <f>SUMIF(Bye!A:A, B4, Bye!B:B)</f>
        <v>7</v>
      </c>
      <c r="E4" s="1">
        <v>45.5</v>
      </c>
      <c r="F4" s="1">
        <v>13.1</v>
      </c>
      <c r="G4" s="1">
        <v>14.6</v>
      </c>
      <c r="H4" s="1">
        <v>21.3</v>
      </c>
      <c r="I4" s="1">
        <v>3</v>
      </c>
      <c r="J4" s="1">
        <v>0</v>
      </c>
      <c r="K4" s="1">
        <v>20.217647060000001</v>
      </c>
      <c r="L4" s="10">
        <v>5790.9</v>
      </c>
    </row>
    <row r="5" spans="1:12" x14ac:dyDescent="0.25">
      <c r="A5" t="s">
        <v>315</v>
      </c>
      <c r="B5" t="s">
        <v>33</v>
      </c>
      <c r="C5" s="7">
        <f>(E5*Scoring!C$23)+(F5*Scoring!C$24)+(G5*Scoring!C$25)+(H5*Scoring!C$26)+(I5*Scoring!C$27)+(J5*Scoring!C$28)+(K5)</f>
        <v>142.48235294</v>
      </c>
      <c r="D5" s="3">
        <f>SUMIF(Bye!A:A, B5, Bye!B:B)</f>
        <v>14</v>
      </c>
      <c r="E5" s="1">
        <v>53.9</v>
      </c>
      <c r="F5" s="1">
        <v>10.4</v>
      </c>
      <c r="G5" s="1">
        <v>13.3</v>
      </c>
      <c r="H5" s="1">
        <v>19.2</v>
      </c>
      <c r="I5" s="1">
        <v>2.8</v>
      </c>
      <c r="J5" s="1">
        <v>0</v>
      </c>
      <c r="K5" s="1">
        <v>24.382352940000001</v>
      </c>
      <c r="L5" s="10">
        <v>5832.3</v>
      </c>
    </row>
    <row r="6" spans="1:12" x14ac:dyDescent="0.25">
      <c r="A6" t="s">
        <v>304</v>
      </c>
      <c r="B6" t="s">
        <v>17</v>
      </c>
      <c r="C6" s="7">
        <f>(E6*Scoring!C$23)+(F6*Scoring!C$24)+(G6*Scoring!C$25)+(H6*Scoring!C$26)+(I6*Scoring!C$27)+(J6*Scoring!C$28)+(K6)</f>
        <v>137.44705882</v>
      </c>
      <c r="D6" s="3">
        <f>SUMIF(Bye!A:A, B6, Bye!B:B)</f>
        <v>6</v>
      </c>
      <c r="E6" s="1">
        <v>47.8</v>
      </c>
      <c r="F6" s="1">
        <v>15.9</v>
      </c>
      <c r="G6" s="1">
        <v>10</v>
      </c>
      <c r="H6" s="1">
        <v>14.1</v>
      </c>
      <c r="I6" s="1">
        <v>2.9</v>
      </c>
      <c r="J6" s="1">
        <v>0</v>
      </c>
      <c r="K6" s="1">
        <v>20.447058819999999</v>
      </c>
      <c r="L6" s="10">
        <v>5437.6</v>
      </c>
    </row>
    <row r="7" spans="1:12" x14ac:dyDescent="0.25">
      <c r="A7" t="s">
        <v>303</v>
      </c>
      <c r="B7" t="s">
        <v>28</v>
      </c>
      <c r="C7" s="7">
        <f>(E7*Scoring!C$23)+(F7*Scoring!C$24)+(G7*Scoring!C$25)+(H7*Scoring!C$26)+(I7*Scoring!C$27)+(J7*Scoring!C$28)+(K7)</f>
        <v>137.24117647</v>
      </c>
      <c r="D7" s="3">
        <f>SUMIF(Bye!A:A, B7, Bye!B:B)</f>
        <v>5</v>
      </c>
      <c r="E7" s="1">
        <v>48.3</v>
      </c>
      <c r="F7" s="1">
        <v>12.8</v>
      </c>
      <c r="G7" s="1">
        <v>12.7</v>
      </c>
      <c r="H7" s="1">
        <v>18</v>
      </c>
      <c r="I7" s="1">
        <v>2.8</v>
      </c>
      <c r="J7" s="1">
        <v>0</v>
      </c>
      <c r="K7" s="1">
        <v>21.141176470000001</v>
      </c>
      <c r="L7" s="10">
        <v>5513.1</v>
      </c>
    </row>
    <row r="8" spans="1:12" x14ac:dyDescent="0.25">
      <c r="A8" t="s">
        <v>294</v>
      </c>
      <c r="B8" t="s">
        <v>12</v>
      </c>
      <c r="C8" s="7">
        <f>(E8*Scoring!C$23)+(F8*Scoring!C$24)+(G8*Scoring!C$25)+(H8*Scoring!C$26)+(I8*Scoring!C$27)+(J8*Scoring!C$28)+(K8)</f>
        <v>136.61764706</v>
      </c>
      <c r="D8" s="3">
        <f>SUMIF(Bye!A:A, B8, Bye!B:B)</f>
        <v>7</v>
      </c>
      <c r="E8" s="1">
        <v>51.4</v>
      </c>
      <c r="F8" s="1">
        <v>13.7</v>
      </c>
      <c r="G8" s="1">
        <v>9.6</v>
      </c>
      <c r="H8" s="1">
        <v>14</v>
      </c>
      <c r="I8" s="1">
        <v>2.7</v>
      </c>
      <c r="J8" s="1">
        <v>1</v>
      </c>
      <c r="K8" s="1">
        <v>20.41764706</v>
      </c>
      <c r="L8" s="10">
        <v>5340.3</v>
      </c>
    </row>
    <row r="9" spans="1:12" x14ac:dyDescent="0.25">
      <c r="A9" t="s">
        <v>301</v>
      </c>
      <c r="B9" t="s">
        <v>45</v>
      </c>
      <c r="C9" s="7">
        <f>(E9*Scoring!C$23)+(F9*Scoring!C$24)+(G9*Scoring!C$25)+(H9*Scoring!C$26)+(I9*Scoring!C$27)+(J9*Scoring!C$28)+(K9)</f>
        <v>135.81764706000001</v>
      </c>
      <c r="D9" s="3">
        <f>SUMIF(Bye!A:A, B9, Bye!B:B)</f>
        <v>12</v>
      </c>
      <c r="E9" s="1">
        <v>53.3</v>
      </c>
      <c r="F9" s="1">
        <v>11.8</v>
      </c>
      <c r="G9" s="1">
        <v>11.2</v>
      </c>
      <c r="H9" s="1">
        <v>15.7</v>
      </c>
      <c r="I9" s="1">
        <v>2.7</v>
      </c>
      <c r="J9" s="1">
        <v>0</v>
      </c>
      <c r="K9" s="1">
        <v>20.317647059999999</v>
      </c>
      <c r="L9" s="10">
        <v>5389.7</v>
      </c>
    </row>
    <row r="10" spans="1:12" x14ac:dyDescent="0.25">
      <c r="A10" t="s">
        <v>318</v>
      </c>
      <c r="B10" t="s">
        <v>43</v>
      </c>
      <c r="C10" s="7">
        <f>(E10*Scoring!C$23)+(F10*Scoring!C$24)+(G10*Scoring!C$25)+(H10*Scoring!C$26)+(I10*Scoring!C$27)+(J10*Scoring!C$28)+(K10)</f>
        <v>136.60588234999997</v>
      </c>
      <c r="D10" s="3">
        <f>SUMIF(Bye!A:A, B10, Bye!B:B)</f>
        <v>5</v>
      </c>
      <c r="E10" s="1">
        <v>43.2</v>
      </c>
      <c r="F10" s="1">
        <v>13.2</v>
      </c>
      <c r="G10" s="1">
        <v>13.8</v>
      </c>
      <c r="H10" s="1">
        <v>20.100000000000001</v>
      </c>
      <c r="I10" s="1">
        <v>3.1</v>
      </c>
      <c r="J10" s="1">
        <v>0</v>
      </c>
      <c r="K10" s="1">
        <v>20.805882350000001</v>
      </c>
      <c r="L10" s="10">
        <v>5661.7</v>
      </c>
    </row>
    <row r="11" spans="1:12" x14ac:dyDescent="0.25">
      <c r="A11" t="s">
        <v>302</v>
      </c>
      <c r="B11" t="s">
        <v>35</v>
      </c>
      <c r="C11" s="7">
        <f>(E11*Scoring!C$23)+(F11*Scoring!C$24)+(G11*Scoring!C$25)+(H11*Scoring!C$26)+(I11*Scoring!C$27)+(J11*Scoring!C$28)+(K11)</f>
        <v>133.98235294000003</v>
      </c>
      <c r="D11" s="3">
        <f>SUMIF(Bye!A:A, B11, Bye!B:B)</f>
        <v>8</v>
      </c>
      <c r="E11" s="1">
        <v>45.2</v>
      </c>
      <c r="F11" s="1">
        <v>14.3</v>
      </c>
      <c r="G11" s="1">
        <v>10.199999999999999</v>
      </c>
      <c r="H11" s="1">
        <v>14.6</v>
      </c>
      <c r="I11" s="1">
        <v>3</v>
      </c>
      <c r="J11" s="1">
        <v>0</v>
      </c>
      <c r="K11" s="1">
        <v>21.782352939999999</v>
      </c>
      <c r="L11" s="10">
        <v>5738.5</v>
      </c>
    </row>
    <row r="12" spans="1:12" x14ac:dyDescent="0.25">
      <c r="A12" t="s">
        <v>323</v>
      </c>
      <c r="B12" t="s">
        <v>56</v>
      </c>
      <c r="C12" s="7">
        <f>(E12*Scoring!C$23)+(F12*Scoring!C$24)+(G12*Scoring!C$25)+(H12*Scoring!C$26)+(I12*Scoring!C$27)+(J12*Scoring!C$28)+(K12)</f>
        <v>135.96470588</v>
      </c>
      <c r="D12" s="3">
        <f>SUMIF(Bye!A:A, B12, Bye!B:B)</f>
        <v>12</v>
      </c>
      <c r="E12" s="1">
        <v>47.1</v>
      </c>
      <c r="F12" s="1">
        <v>12.8</v>
      </c>
      <c r="G12" s="1">
        <v>11.2</v>
      </c>
      <c r="H12" s="1">
        <v>16</v>
      </c>
      <c r="I12" s="1">
        <v>2.7</v>
      </c>
      <c r="J12" s="1">
        <v>0</v>
      </c>
      <c r="K12" s="1">
        <v>24.66470588</v>
      </c>
      <c r="L12" s="10">
        <v>6119.3</v>
      </c>
    </row>
    <row r="13" spans="1:12" x14ac:dyDescent="0.25">
      <c r="A13" t="s">
        <v>297</v>
      </c>
      <c r="B13" t="s">
        <v>57</v>
      </c>
      <c r="C13" s="7">
        <f>(E13*Scoring!C$23)+(F13*Scoring!C$24)+(G13*Scoring!C$25)+(H13*Scoring!C$26)+(I13*Scoring!C$27)+(J13*Scoring!C$28)+(K13)</f>
        <v>132.82941176</v>
      </c>
      <c r="D13" s="3">
        <f>SUMIF(Bye!A:A, B13, Bye!B:B)</f>
        <v>5</v>
      </c>
      <c r="E13" s="1">
        <v>42.9</v>
      </c>
      <c r="F13" s="1">
        <v>13.1</v>
      </c>
      <c r="G13" s="1">
        <v>12</v>
      </c>
      <c r="H13" s="1">
        <v>17.399999999999999</v>
      </c>
      <c r="I13" s="1">
        <v>2.8</v>
      </c>
      <c r="J13" s="1">
        <v>0</v>
      </c>
      <c r="K13" s="1">
        <v>22.929411760000001</v>
      </c>
      <c r="L13" s="10">
        <v>5873.7</v>
      </c>
    </row>
    <row r="14" spans="1:12" x14ac:dyDescent="0.25">
      <c r="A14" t="s">
        <v>309</v>
      </c>
      <c r="B14" t="s">
        <v>55</v>
      </c>
      <c r="C14" s="7">
        <f>(E14*Scoring!C$23)+(F14*Scoring!C$24)+(G14*Scoring!C$25)+(H14*Scoring!C$26)+(I14*Scoring!C$27)+(J14*Scoring!C$28)+(K14)</f>
        <v>131.01764706</v>
      </c>
      <c r="D14" s="3">
        <f>SUMIF(Bye!A:A, B14, Bye!B:B)</f>
        <v>12</v>
      </c>
      <c r="E14" s="1">
        <v>46.7</v>
      </c>
      <c r="F14" s="1">
        <v>12.9</v>
      </c>
      <c r="G14" s="1">
        <v>10.7</v>
      </c>
      <c r="H14" s="1">
        <v>15.3</v>
      </c>
      <c r="I14" s="1">
        <v>2.6</v>
      </c>
      <c r="J14" s="1">
        <v>0</v>
      </c>
      <c r="K14" s="1">
        <v>21.517647060000002</v>
      </c>
      <c r="L14" s="10">
        <v>5810.9</v>
      </c>
    </row>
    <row r="15" spans="1:12" x14ac:dyDescent="0.25">
      <c r="A15" t="s">
        <v>319</v>
      </c>
      <c r="B15" t="s">
        <v>44</v>
      </c>
      <c r="C15" s="7">
        <f>(E15*Scoring!C$23)+(F15*Scoring!C$24)+(G15*Scoring!C$25)+(H15*Scoring!C$26)+(I15*Scoring!C$27)+(J15*Scoring!C$28)+(K15)</f>
        <v>132.78235294000001</v>
      </c>
      <c r="D15" s="3">
        <f>SUMIF(Bye!A:A, B15, Bye!B:B)</f>
        <v>14</v>
      </c>
      <c r="E15" s="1">
        <v>43.7</v>
      </c>
      <c r="F15" s="1">
        <v>14.1</v>
      </c>
      <c r="G15" s="1">
        <v>9.8000000000000007</v>
      </c>
      <c r="H15" s="1">
        <v>14.1</v>
      </c>
      <c r="I15" s="1">
        <v>2.7</v>
      </c>
      <c r="J15" s="1">
        <v>1</v>
      </c>
      <c r="K15" s="1">
        <v>23.08235294</v>
      </c>
      <c r="L15" s="10">
        <v>5616</v>
      </c>
    </row>
    <row r="16" spans="1:12" x14ac:dyDescent="0.25">
      <c r="A16" t="s">
        <v>310</v>
      </c>
      <c r="B16" t="s">
        <v>37</v>
      </c>
      <c r="C16" s="7">
        <f>(E16*Scoring!C$23)+(F16*Scoring!C$24)+(G16*Scoring!C$25)+(H16*Scoring!C$26)+(I16*Scoring!C$27)+(J16*Scoring!C$28)+(K16)</f>
        <v>130.84117646999999</v>
      </c>
      <c r="D16" s="3">
        <f>SUMIF(Bye!A:A, B16, Bye!B:B)</f>
        <v>8</v>
      </c>
      <c r="E16" s="1">
        <v>47</v>
      </c>
      <c r="F16" s="1">
        <v>13.5</v>
      </c>
      <c r="G16" s="1">
        <v>9.9</v>
      </c>
      <c r="H16" s="1">
        <v>14.3</v>
      </c>
      <c r="I16" s="1">
        <v>2.5</v>
      </c>
      <c r="J16" s="1">
        <v>0</v>
      </c>
      <c r="K16" s="1">
        <v>22.04117647</v>
      </c>
      <c r="L16" s="10">
        <v>5892</v>
      </c>
    </row>
    <row r="17" spans="1:12" x14ac:dyDescent="0.25">
      <c r="A17" t="s">
        <v>292</v>
      </c>
      <c r="B17" t="s">
        <v>21</v>
      </c>
      <c r="C17" s="7">
        <f>(E17*Scoring!C$23)+(F17*Scoring!C$24)+(G17*Scoring!C$25)+(H17*Scoring!C$26)+(I17*Scoring!C$27)+(J17*Scoring!C$28)+(K17)</f>
        <v>130.68823529000002</v>
      </c>
      <c r="D17" s="3">
        <f>SUMIF(Bye!A:A, B17, Bye!B:B)</f>
        <v>8</v>
      </c>
      <c r="E17" s="1">
        <v>43.6</v>
      </c>
      <c r="F17" s="1">
        <v>12.7</v>
      </c>
      <c r="G17" s="1">
        <v>10.199999999999999</v>
      </c>
      <c r="H17" s="1">
        <v>14.7</v>
      </c>
      <c r="I17" s="1">
        <v>2.7</v>
      </c>
      <c r="J17" s="1">
        <v>1</v>
      </c>
      <c r="K17" s="1">
        <v>23.08823529</v>
      </c>
      <c r="L17" s="10">
        <v>5807.1</v>
      </c>
    </row>
    <row r="18" spans="1:12" x14ac:dyDescent="0.25">
      <c r="A18" t="s">
        <v>312</v>
      </c>
      <c r="B18" t="s">
        <v>41</v>
      </c>
      <c r="C18" s="7">
        <f>(E18*Scoring!C$23)+(F18*Scoring!C$24)+(G18*Scoring!C$25)+(H18*Scoring!C$26)+(I18*Scoring!C$27)+(J18*Scoring!C$28)+(K18)</f>
        <v>128.84705882</v>
      </c>
      <c r="D18" s="3">
        <f>SUMIF(Bye!A:A, B18, Bye!B:B)</f>
        <v>6</v>
      </c>
      <c r="E18" s="1">
        <v>46</v>
      </c>
      <c r="F18" s="1">
        <v>12.6</v>
      </c>
      <c r="G18" s="1">
        <v>10.5</v>
      </c>
      <c r="H18" s="1">
        <v>15.2</v>
      </c>
      <c r="I18" s="1">
        <v>2.6</v>
      </c>
      <c r="J18" s="1">
        <v>0</v>
      </c>
      <c r="K18" s="1">
        <v>21.04705882</v>
      </c>
      <c r="L18" s="10">
        <v>5266.3</v>
      </c>
    </row>
    <row r="19" spans="1:12" x14ac:dyDescent="0.25">
      <c r="A19" t="s">
        <v>320</v>
      </c>
      <c r="B19" t="s">
        <v>19</v>
      </c>
      <c r="C19" s="7">
        <f>(E19*Scoring!C$23)+(F19*Scoring!C$24)+(G19*Scoring!C$25)+(H19*Scoring!C$26)+(I19*Scoring!C$27)+(J19*Scoring!C$28)+(K19)</f>
        <v>127.70588235</v>
      </c>
      <c r="D19" s="3">
        <f>SUMIF(Bye!A:A, B19, Bye!B:B)</f>
        <v>8</v>
      </c>
      <c r="E19" s="1">
        <v>44.8</v>
      </c>
      <c r="F19" s="1">
        <v>13.9</v>
      </c>
      <c r="G19" s="1">
        <v>9.6999999999999993</v>
      </c>
      <c r="H19" s="1">
        <v>13.7</v>
      </c>
      <c r="I19" s="1">
        <v>2.6</v>
      </c>
      <c r="J19" s="1">
        <v>0</v>
      </c>
      <c r="K19" s="1">
        <v>20.105882350000002</v>
      </c>
      <c r="L19" s="10">
        <v>5566.3</v>
      </c>
    </row>
    <row r="20" spans="1:12" x14ac:dyDescent="0.25">
      <c r="A20" t="s">
        <v>321</v>
      </c>
      <c r="B20" t="s">
        <v>24</v>
      </c>
      <c r="C20" s="7">
        <f>(E20*Scoring!C$23)+(F20*Scoring!C$24)+(G20*Scoring!C$25)+(H20*Scoring!C$26)+(I20*Scoring!C$27)+(J20*Scoring!C$28)+(K20)</f>
        <v>128.42941175999999</v>
      </c>
      <c r="D20" s="3">
        <f>SUMIF(Bye!A:A, B20, Bye!B:B)</f>
        <v>9</v>
      </c>
      <c r="E20" s="1">
        <v>43.1</v>
      </c>
      <c r="F20" s="1">
        <v>12.5</v>
      </c>
      <c r="G20" s="1">
        <v>11.4</v>
      </c>
      <c r="H20" s="1">
        <v>16.600000000000001</v>
      </c>
      <c r="I20" s="1">
        <v>2.6</v>
      </c>
      <c r="J20" s="1">
        <v>0</v>
      </c>
      <c r="K20" s="1">
        <v>21.929411760000001</v>
      </c>
      <c r="L20" s="10">
        <v>5701.3</v>
      </c>
    </row>
    <row r="21" spans="1:12" x14ac:dyDescent="0.25">
      <c r="A21" t="s">
        <v>305</v>
      </c>
      <c r="B21" t="s">
        <v>46</v>
      </c>
      <c r="C21" s="7">
        <f>(E21*Scoring!C$23)+(F21*Scoring!C$24)+(G21*Scoring!C$25)+(H21*Scoring!C$26)+(I21*Scoring!C$27)+(J21*Scoring!C$28)+(K21)</f>
        <v>128.64117647</v>
      </c>
      <c r="D21" s="3">
        <f>SUMIF(Bye!A:A, B21, Bye!B:B)</f>
        <v>11</v>
      </c>
      <c r="E21" s="1">
        <v>42.6</v>
      </c>
      <c r="F21" s="1">
        <v>12.4</v>
      </c>
      <c r="G21" s="1">
        <v>10.7</v>
      </c>
      <c r="H21" s="1">
        <v>15.8</v>
      </c>
      <c r="I21" s="1">
        <v>2.4</v>
      </c>
      <c r="J21" s="1">
        <v>1</v>
      </c>
      <c r="K21" s="1">
        <v>23.441176469999998</v>
      </c>
      <c r="L21" s="10">
        <v>5836.2</v>
      </c>
    </row>
    <row r="22" spans="1:12" x14ac:dyDescent="0.25">
      <c r="A22" t="s">
        <v>307</v>
      </c>
      <c r="B22" t="s">
        <v>14</v>
      </c>
      <c r="C22" s="7">
        <f>(E22*Scoring!C$23)+(F22*Scoring!C$24)+(G22*Scoring!C$25)+(H22*Scoring!C$26)+(I22*Scoring!C$27)+(J22*Scoring!C$28)+(K22)</f>
        <v>125.85882353000001</v>
      </c>
      <c r="D22" s="3">
        <f>SUMIF(Bye!A:A, B22, Bye!B:B)</f>
        <v>10</v>
      </c>
      <c r="E22" s="1">
        <v>46.2</v>
      </c>
      <c r="F22" s="1">
        <v>12.1</v>
      </c>
      <c r="G22" s="1">
        <v>9.6</v>
      </c>
      <c r="H22" s="1">
        <v>13.8</v>
      </c>
      <c r="I22" s="1">
        <v>2.5</v>
      </c>
      <c r="J22" s="1">
        <v>0</v>
      </c>
      <c r="K22" s="1">
        <v>21.258823530000001</v>
      </c>
      <c r="L22" s="10">
        <v>5545.9</v>
      </c>
    </row>
    <row r="23" spans="1:12" x14ac:dyDescent="0.25">
      <c r="A23" t="s">
        <v>299</v>
      </c>
      <c r="B23" t="s">
        <v>31</v>
      </c>
      <c r="C23" s="7">
        <f>(E23*Scoring!C$23)+(F23*Scoring!C$24)+(G23*Scoring!C$25)+(H23*Scoring!C$26)+(I23*Scoring!C$27)+(J23*Scoring!C$28)+(K23)</f>
        <v>128.64117647</v>
      </c>
      <c r="D23" s="3">
        <f>SUMIF(Bye!A:A, B23, Bye!B:B)</f>
        <v>9</v>
      </c>
      <c r="E23" s="1">
        <v>45.5</v>
      </c>
      <c r="F23" s="1">
        <v>11.9</v>
      </c>
      <c r="G23" s="1">
        <v>9.9</v>
      </c>
      <c r="H23" s="1">
        <v>14.5</v>
      </c>
      <c r="I23" s="1">
        <v>2.5</v>
      </c>
      <c r="J23" s="1">
        <v>0</v>
      </c>
      <c r="K23" s="1">
        <v>24.54117647</v>
      </c>
      <c r="L23" s="10">
        <v>5975.1</v>
      </c>
    </row>
    <row r="24" spans="1:12" x14ac:dyDescent="0.25">
      <c r="A24" t="s">
        <v>316</v>
      </c>
      <c r="B24" t="s">
        <v>48</v>
      </c>
      <c r="C24" s="7">
        <f>(E24*Scoring!C$23)+(F24*Scoring!C$24)+(G24*Scoring!C$25)+(H24*Scoring!C$26)+(I24*Scoring!C$27)+(J24*Scoring!C$28)+(K24)</f>
        <v>125.46470587999998</v>
      </c>
      <c r="D24" s="3">
        <f>SUMIF(Bye!A:A, B24, Bye!B:B)</f>
        <v>9</v>
      </c>
      <c r="E24" s="1">
        <v>42.3</v>
      </c>
      <c r="F24" s="1">
        <v>12.7</v>
      </c>
      <c r="G24" s="1">
        <v>10</v>
      </c>
      <c r="H24" s="1">
        <v>14.3</v>
      </c>
      <c r="I24" s="1">
        <v>2.6</v>
      </c>
      <c r="J24" s="1">
        <v>0</v>
      </c>
      <c r="K24" s="1">
        <v>22.16470588</v>
      </c>
      <c r="L24" s="10">
        <v>5356.8</v>
      </c>
    </row>
    <row r="25" spans="1:12" x14ac:dyDescent="0.25">
      <c r="A25" t="s">
        <v>298</v>
      </c>
      <c r="B25" t="s">
        <v>40</v>
      </c>
      <c r="C25" s="7">
        <f>(E25*Scoring!C$23)+(F25*Scoring!C$24)+(G25*Scoring!C$25)+(H25*Scoring!C$26)+(I25*Scoring!C$27)+(J25*Scoring!C$28)+(K25)</f>
        <v>127.28235294</v>
      </c>
      <c r="D25" s="3">
        <f>SUMIF(Bye!A:A, B25, Bye!B:B)</f>
        <v>10</v>
      </c>
      <c r="E25" s="1">
        <v>40.4</v>
      </c>
      <c r="F25" s="1">
        <v>12.3</v>
      </c>
      <c r="G25" s="1">
        <v>10.3</v>
      </c>
      <c r="H25" s="1">
        <v>14.9</v>
      </c>
      <c r="I25" s="1">
        <v>2.7</v>
      </c>
      <c r="J25" s="1">
        <v>0</v>
      </c>
      <c r="K25" s="1">
        <v>25.482352939999998</v>
      </c>
      <c r="L25" s="10">
        <v>6155.1</v>
      </c>
    </row>
    <row r="26" spans="1:12" x14ac:dyDescent="0.25">
      <c r="A26" t="s">
        <v>293</v>
      </c>
      <c r="B26" t="s">
        <v>25</v>
      </c>
      <c r="C26" s="7">
        <f>(E26*Scoring!C$23)+(F26*Scoring!C$24)+(G26*Scoring!C$25)+(H26*Scoring!C$26)+(I26*Scoring!C$27)+(J26*Scoring!C$28)+(K26)</f>
        <v>124.47058824</v>
      </c>
      <c r="D26" s="3">
        <f>SUMIF(Bye!A:A, B26, Bye!B:B)</f>
        <v>5</v>
      </c>
      <c r="E26" s="1">
        <v>39.799999999999997</v>
      </c>
      <c r="F26" s="1">
        <v>12.9</v>
      </c>
      <c r="G26" s="1">
        <v>10</v>
      </c>
      <c r="H26" s="1">
        <v>14.5</v>
      </c>
      <c r="I26" s="1">
        <v>2.4</v>
      </c>
      <c r="J26" s="1">
        <v>0</v>
      </c>
      <c r="K26" s="1">
        <v>24.470588240000001</v>
      </c>
      <c r="L26" s="10">
        <v>6027.3</v>
      </c>
    </row>
    <row r="27" spans="1:12" x14ac:dyDescent="0.25">
      <c r="A27" t="s">
        <v>322</v>
      </c>
      <c r="B27" t="s">
        <v>38</v>
      </c>
      <c r="C27" s="7">
        <f>(E27*Scoring!C$23)+(F27*Scoring!C$24)+(G27*Scoring!C$25)+(H27*Scoring!C$26)+(I27*Scoring!C$27)+(J27*Scoring!C$28)+(K27)</f>
        <v>123.18823528999999</v>
      </c>
      <c r="D27" s="3">
        <f>SUMIF(Bye!A:A, B27, Bye!B:B)</f>
        <v>10</v>
      </c>
      <c r="E27" s="1">
        <v>40.200000000000003</v>
      </c>
      <c r="F27" s="1">
        <v>12.7</v>
      </c>
      <c r="G27" s="1">
        <v>9.6</v>
      </c>
      <c r="H27" s="1">
        <v>13.8</v>
      </c>
      <c r="I27" s="1">
        <v>2.5</v>
      </c>
      <c r="J27" s="1">
        <v>0</v>
      </c>
      <c r="K27" s="1">
        <v>23.388235290000001</v>
      </c>
      <c r="L27" s="10">
        <v>5762.7</v>
      </c>
    </row>
    <row r="28" spans="1:12" x14ac:dyDescent="0.25">
      <c r="A28" t="s">
        <v>311</v>
      </c>
      <c r="B28" t="s">
        <v>53</v>
      </c>
      <c r="C28" s="7">
        <f>(E28*Scoring!C$23)+(F28*Scoring!C$24)+(G28*Scoring!C$25)+(H28*Scoring!C$26)+(I28*Scoring!C$27)+(J28*Scoring!C$28)+(K28)</f>
        <v>122.18823529000001</v>
      </c>
      <c r="D28" s="3">
        <f>SUMIF(Bye!A:A, B28, Bye!B:B)</f>
        <v>12</v>
      </c>
      <c r="E28" s="1">
        <v>40.200000000000003</v>
      </c>
      <c r="F28" s="1">
        <v>12.6</v>
      </c>
      <c r="G28" s="1">
        <v>9.1999999999999993</v>
      </c>
      <c r="H28" s="1">
        <v>13.4</v>
      </c>
      <c r="I28" s="1">
        <v>2.5</v>
      </c>
      <c r="J28" s="1">
        <v>0</v>
      </c>
      <c r="K28" s="1">
        <v>23.388235290000001</v>
      </c>
      <c r="L28" s="10">
        <v>5631.4</v>
      </c>
    </row>
    <row r="29" spans="1:12" x14ac:dyDescent="0.25">
      <c r="A29" t="s">
        <v>308</v>
      </c>
      <c r="B29" t="s">
        <v>50</v>
      </c>
      <c r="C29" s="7">
        <f>(E29*Scoring!C$23)+(F29*Scoring!C$24)+(G29*Scoring!C$25)+(H29*Scoring!C$26)+(I29*Scoring!C$27)+(J29*Scoring!C$28)+(K29)</f>
        <v>122.02352940999999</v>
      </c>
      <c r="D29" s="3">
        <f>SUMIF(Bye!A:A, B29, Bye!B:B)</f>
        <v>8</v>
      </c>
      <c r="E29" s="1">
        <v>43.8</v>
      </c>
      <c r="F29" s="1">
        <v>11.7</v>
      </c>
      <c r="G29" s="1">
        <v>8.1999999999999993</v>
      </c>
      <c r="H29" s="1">
        <v>12.2</v>
      </c>
      <c r="I29" s="1">
        <v>2.4</v>
      </c>
      <c r="J29" s="1">
        <v>0</v>
      </c>
      <c r="K29" s="1">
        <v>24.023529409999998</v>
      </c>
      <c r="L29" s="10">
        <v>5645</v>
      </c>
    </row>
    <row r="30" spans="1:12" x14ac:dyDescent="0.25">
      <c r="A30" t="s">
        <v>314</v>
      </c>
      <c r="B30" t="s">
        <v>26</v>
      </c>
      <c r="C30" s="7">
        <f>(E30*Scoring!C$23)+(F30*Scoring!C$24)+(G30*Scoring!C$25)+(H30*Scoring!C$26)+(I30*Scoring!C$27)+(J30*Scoring!C$28)+(K30)</f>
        <v>117.28823529</v>
      </c>
      <c r="D30" s="3">
        <f>SUMIF(Bye!A:A, B30, Bye!B:B)</f>
        <v>11</v>
      </c>
      <c r="E30" s="1">
        <v>38.5</v>
      </c>
      <c r="F30" s="1">
        <v>13.8</v>
      </c>
      <c r="G30" s="1">
        <v>7.1</v>
      </c>
      <c r="H30" s="1">
        <v>10.3</v>
      </c>
      <c r="I30" s="1">
        <v>2.6</v>
      </c>
      <c r="J30" s="1">
        <v>0</v>
      </c>
      <c r="K30" s="1">
        <v>21.388235290000001</v>
      </c>
      <c r="L30" s="10">
        <v>5825.1</v>
      </c>
    </row>
    <row r="31" spans="1:12" x14ac:dyDescent="0.25">
      <c r="A31" t="s">
        <v>306</v>
      </c>
      <c r="B31" t="s">
        <v>42</v>
      </c>
      <c r="C31" s="7">
        <f>(E31*Scoring!C$23)+(F31*Scoring!C$24)+(G31*Scoring!C$25)+(H31*Scoring!C$26)+(I31*Scoring!C$27)+(J31*Scoring!C$28)+(K31)</f>
        <v>116.85294117999999</v>
      </c>
      <c r="D31" s="3">
        <f>SUMIF(Bye!A:A, B31, Bye!B:B)</f>
        <v>8</v>
      </c>
      <c r="E31" s="1">
        <v>39.6</v>
      </c>
      <c r="F31" s="1">
        <v>11.7</v>
      </c>
      <c r="G31" s="1">
        <v>7.8</v>
      </c>
      <c r="H31" s="1">
        <v>11.1</v>
      </c>
      <c r="I31" s="1">
        <v>2.5</v>
      </c>
      <c r="J31" s="1">
        <v>0</v>
      </c>
      <c r="K31" s="1">
        <v>23.252941180000001</v>
      </c>
      <c r="L31" s="10">
        <v>5836.4</v>
      </c>
    </row>
    <row r="32" spans="1:12" x14ac:dyDescent="0.25">
      <c r="A32" t="s">
        <v>313</v>
      </c>
      <c r="B32" t="s">
        <v>51</v>
      </c>
      <c r="C32" s="7">
        <f>(E32*Scoring!C$23)+(F32*Scoring!C$24)+(G32*Scoring!C$25)+(H32*Scoring!C$26)+(I32*Scoring!C$27)+(J32*Scoring!C$28)+(K32)</f>
        <v>115.47058824</v>
      </c>
      <c r="D32" s="3">
        <f>SUMIF(Bye!A:A, B32, Bye!B:B)</f>
        <v>14</v>
      </c>
      <c r="E32" s="1">
        <v>37.9</v>
      </c>
      <c r="F32" s="1">
        <v>12.5</v>
      </c>
      <c r="G32" s="1">
        <v>8.4</v>
      </c>
      <c r="H32" s="1">
        <v>11.7</v>
      </c>
      <c r="I32" s="1">
        <v>2.2999999999999998</v>
      </c>
      <c r="J32" s="1">
        <v>0</v>
      </c>
      <c r="K32" s="1">
        <v>21.970588240000001</v>
      </c>
      <c r="L32" s="10">
        <v>5470</v>
      </c>
    </row>
    <row r="33" spans="1:12" x14ac:dyDescent="0.25">
      <c r="A33" t="s">
        <v>296</v>
      </c>
      <c r="B33" t="s">
        <v>49</v>
      </c>
      <c r="C33" s="7">
        <f>(E33*Scoring!C$23)+(F33*Scoring!C$24)+(G33*Scoring!C$25)+(H33*Scoring!C$26)+(I33*Scoring!C$27)+(J33*Scoring!C$28)+(K33)</f>
        <v>117.34705882</v>
      </c>
      <c r="D33" s="3">
        <f>SUMIF(Bye!A:A, B33, Bye!B:B)</f>
        <v>14</v>
      </c>
      <c r="E33" s="1">
        <v>35.4</v>
      </c>
      <c r="F33" s="1">
        <v>13.1</v>
      </c>
      <c r="G33" s="1">
        <v>8</v>
      </c>
      <c r="H33" s="1">
        <v>11.1</v>
      </c>
      <c r="I33" s="1">
        <v>2.4</v>
      </c>
      <c r="J33" s="1">
        <v>0</v>
      </c>
      <c r="K33" s="1">
        <v>25.347058820000001</v>
      </c>
      <c r="L33" s="10">
        <v>6223.5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F0AD-EA64-4B05-A15C-A76E20CC21C5}">
  <dimension ref="A1:F33"/>
  <sheetViews>
    <sheetView workbookViewId="0">
      <selection activeCell="I11" sqref="I11"/>
    </sheetView>
  </sheetViews>
  <sheetFormatPr defaultRowHeight="15" x14ac:dyDescent="0.25"/>
  <cols>
    <col min="1" max="1" width="17.5703125" bestFit="1" customWidth="1"/>
    <col min="2" max="3" width="11" customWidth="1"/>
    <col min="4" max="4" width="11" style="2" customWidth="1"/>
    <col min="5" max="6" width="11" style="1" customWidth="1"/>
  </cols>
  <sheetData>
    <row r="1" spans="1:6" x14ac:dyDescent="0.25">
      <c r="A1" t="s">
        <v>0</v>
      </c>
      <c r="B1" t="s">
        <v>1</v>
      </c>
      <c r="C1" t="s">
        <v>208</v>
      </c>
      <c r="D1" s="2" t="s">
        <v>202</v>
      </c>
      <c r="E1" s="1" t="s">
        <v>144</v>
      </c>
      <c r="F1" s="1" t="s">
        <v>188</v>
      </c>
    </row>
    <row r="2" spans="1:6" x14ac:dyDescent="0.25">
      <c r="A2" t="s">
        <v>547</v>
      </c>
      <c r="B2" t="s">
        <v>16</v>
      </c>
      <c r="C2">
        <f>SUMIF(Bye!A:A, B2, Bye!B:B)</f>
        <v>10</v>
      </c>
      <c r="D2" s="7">
        <f>(E2*Scoring!C$30)+(F2*Scoring!C$31)</f>
        <v>123</v>
      </c>
      <c r="E2" s="1">
        <v>33.700000000000003</v>
      </c>
      <c r="F2" s="1">
        <v>41</v>
      </c>
    </row>
    <row r="3" spans="1:6" x14ac:dyDescent="0.25">
      <c r="A3" t="s">
        <v>196</v>
      </c>
      <c r="B3" t="s">
        <v>56</v>
      </c>
      <c r="C3">
        <f>SUMIF(Bye!A:A, B3, Bye!B:B)</f>
        <v>12</v>
      </c>
      <c r="D3" s="7">
        <f>(E3*Scoring!C$30)+(F3*Scoring!C$31)</f>
        <v>141.30000000000001</v>
      </c>
      <c r="E3" s="1">
        <v>29.9</v>
      </c>
      <c r="F3" s="1">
        <v>47.1</v>
      </c>
    </row>
    <row r="4" spans="1:6" x14ac:dyDescent="0.25">
      <c r="A4" t="s">
        <v>324</v>
      </c>
      <c r="B4" t="s">
        <v>23</v>
      </c>
      <c r="C4">
        <f>SUMIF(Bye!A:A, B4, Bye!B:B)</f>
        <v>7</v>
      </c>
      <c r="D4" s="7">
        <f>(E4*Scoring!C$30)+(F4*Scoring!C$31)</f>
        <v>152.69999999999999</v>
      </c>
      <c r="E4" s="1">
        <v>28.6</v>
      </c>
      <c r="F4" s="1">
        <v>50.9</v>
      </c>
    </row>
    <row r="5" spans="1:6" x14ac:dyDescent="0.25">
      <c r="A5" t="s">
        <v>371</v>
      </c>
      <c r="B5" t="s">
        <v>24</v>
      </c>
      <c r="C5">
        <f>SUMIF(Bye!A:A, B5, Bye!B:B)</f>
        <v>9</v>
      </c>
      <c r="D5" s="7">
        <f>(E5*Scoring!C$30)+(F5*Scoring!C$31)</f>
        <v>137.39999999999998</v>
      </c>
      <c r="E5" s="1">
        <v>30.1</v>
      </c>
      <c r="F5" s="1">
        <v>45.8</v>
      </c>
    </row>
    <row r="6" spans="1:6" x14ac:dyDescent="0.25">
      <c r="A6" t="s">
        <v>200</v>
      </c>
      <c r="B6" t="s">
        <v>53</v>
      </c>
      <c r="C6">
        <f>SUMIF(Bye!A:A, B6, Bye!B:B)</f>
        <v>12</v>
      </c>
      <c r="D6" s="7">
        <f>(E6*Scoring!C$30)+(F6*Scoring!C$31)</f>
        <v>120.60000000000001</v>
      </c>
      <c r="E6" s="1">
        <v>31.6</v>
      </c>
      <c r="F6" s="1">
        <v>40.200000000000003</v>
      </c>
    </row>
    <row r="7" spans="1:6" x14ac:dyDescent="0.25">
      <c r="A7" t="s">
        <v>191</v>
      </c>
      <c r="B7" t="s">
        <v>29</v>
      </c>
      <c r="C7">
        <f>SUMIF(Bye!A:A, B7, Bye!B:B)</f>
        <v>9</v>
      </c>
      <c r="D7" s="7">
        <f>(E7*Scoring!C$30)+(F7*Scoring!C$31)</f>
        <v>138.30000000000001</v>
      </c>
      <c r="E7" s="1">
        <v>29.5</v>
      </c>
      <c r="F7" s="1">
        <v>46.1</v>
      </c>
    </row>
    <row r="8" spans="1:6" x14ac:dyDescent="0.25">
      <c r="A8" t="s">
        <v>548</v>
      </c>
      <c r="B8" t="s">
        <v>35</v>
      </c>
      <c r="C8">
        <f>SUMIF(Bye!A:A, B8, Bye!B:B)</f>
        <v>8</v>
      </c>
      <c r="D8" s="7">
        <f>(E8*Scoring!C$30)+(F8*Scoring!C$31)</f>
        <v>149.39999999999998</v>
      </c>
      <c r="E8" s="1">
        <v>27.8</v>
      </c>
      <c r="F8" s="1">
        <v>49.8</v>
      </c>
    </row>
    <row r="9" spans="1:6" x14ac:dyDescent="0.25">
      <c r="A9" t="s">
        <v>190</v>
      </c>
      <c r="B9" t="s">
        <v>14</v>
      </c>
      <c r="C9">
        <f>SUMIF(Bye!A:A, B9, Bye!B:B)</f>
        <v>10</v>
      </c>
      <c r="D9" s="7">
        <f>(E9*Scoring!C$30)+(F9*Scoring!C$31)</f>
        <v>126.30000000000001</v>
      </c>
      <c r="E9" s="1">
        <v>30</v>
      </c>
      <c r="F9" s="1">
        <v>42.1</v>
      </c>
    </row>
    <row r="10" spans="1:6" x14ac:dyDescent="0.25">
      <c r="A10" t="s">
        <v>369</v>
      </c>
      <c r="B10" t="s">
        <v>55</v>
      </c>
      <c r="C10">
        <f>SUMIF(Bye!A:A, B10, Bye!B:B)</f>
        <v>12</v>
      </c>
      <c r="D10" s="7">
        <f>(E10*Scoring!C$30)+(F10*Scoring!C$31)</f>
        <v>114</v>
      </c>
      <c r="E10" s="1">
        <v>31.3</v>
      </c>
      <c r="F10" s="1">
        <v>38</v>
      </c>
    </row>
    <row r="11" spans="1:6" x14ac:dyDescent="0.25">
      <c r="A11" t="s">
        <v>325</v>
      </c>
      <c r="B11" t="s">
        <v>40</v>
      </c>
      <c r="C11">
        <f>SUMIF(Bye!A:A, B11, Bye!B:B)</f>
        <v>10</v>
      </c>
      <c r="D11" s="7">
        <f>(E11*Scoring!C$30)+(F11*Scoring!C$31)</f>
        <v>141.60000000000002</v>
      </c>
      <c r="E11" s="1">
        <v>28.1</v>
      </c>
      <c r="F11" s="1">
        <v>47.2</v>
      </c>
    </row>
    <row r="12" spans="1:6" x14ac:dyDescent="0.25">
      <c r="A12" t="s">
        <v>194</v>
      </c>
      <c r="B12" t="s">
        <v>28</v>
      </c>
      <c r="C12">
        <f>SUMIF(Bye!A:A, B12, Bye!B:B)</f>
        <v>5</v>
      </c>
      <c r="D12" s="7">
        <f>(E12*Scoring!C$30)+(F12*Scoring!C$31)</f>
        <v>132.60000000000002</v>
      </c>
      <c r="E12" s="1">
        <v>29</v>
      </c>
      <c r="F12" s="1">
        <v>44.2</v>
      </c>
    </row>
    <row r="13" spans="1:6" x14ac:dyDescent="0.25">
      <c r="A13" t="s">
        <v>549</v>
      </c>
      <c r="B13" t="s">
        <v>12</v>
      </c>
      <c r="C13">
        <f>SUMIF(Bye!A:A, B13, Bye!B:B)</f>
        <v>7</v>
      </c>
      <c r="D13" s="7">
        <f>(E13*Scoring!C$30)+(F13*Scoring!C$31)</f>
        <v>142.19999999999999</v>
      </c>
      <c r="E13" s="1">
        <v>27.5</v>
      </c>
      <c r="F13" s="1">
        <v>47.4</v>
      </c>
    </row>
    <row r="14" spans="1:6" x14ac:dyDescent="0.25">
      <c r="A14" t="s">
        <v>198</v>
      </c>
      <c r="B14" t="s">
        <v>17</v>
      </c>
      <c r="C14">
        <f>SUMIF(Bye!A:A, B14, Bye!B:B)</f>
        <v>6</v>
      </c>
      <c r="D14" s="7">
        <f>(E14*Scoring!C$30)+(F14*Scoring!C$31)</f>
        <v>109.19999999999999</v>
      </c>
      <c r="E14" s="1">
        <v>31</v>
      </c>
      <c r="F14" s="1">
        <v>36.4</v>
      </c>
    </row>
    <row r="15" spans="1:6" x14ac:dyDescent="0.25">
      <c r="A15" t="s">
        <v>193</v>
      </c>
      <c r="B15" t="s">
        <v>25</v>
      </c>
      <c r="C15">
        <f>SUMIF(Bye!A:A, B15, Bye!B:B)</f>
        <v>5</v>
      </c>
      <c r="D15" s="7">
        <f>(E15*Scoring!C$30)+(F15*Scoring!C$31)</f>
        <v>126</v>
      </c>
      <c r="E15" s="1">
        <v>28.5</v>
      </c>
      <c r="F15" s="1">
        <v>42</v>
      </c>
    </row>
    <row r="16" spans="1:6" x14ac:dyDescent="0.25">
      <c r="A16" t="s">
        <v>550</v>
      </c>
      <c r="B16" t="s">
        <v>41</v>
      </c>
      <c r="C16">
        <f>SUMIF(Bye!A:A, B16, Bye!B:B)</f>
        <v>6</v>
      </c>
      <c r="D16" s="7">
        <f>(E16*Scoring!C$30)+(F16*Scoring!C$31)</f>
        <v>121.19999999999999</v>
      </c>
      <c r="E16" s="1">
        <v>29</v>
      </c>
      <c r="F16" s="1">
        <v>40.4</v>
      </c>
    </row>
    <row r="17" spans="1:6" x14ac:dyDescent="0.25">
      <c r="A17" t="s">
        <v>372</v>
      </c>
      <c r="B17" t="s">
        <v>21</v>
      </c>
      <c r="C17">
        <f>SUMIF(Bye!A:A, B17, Bye!B:B)</f>
        <v>8</v>
      </c>
      <c r="D17" s="7">
        <f>(E17*Scoring!C$30)+(F17*Scoring!C$31)</f>
        <v>116.69999999999999</v>
      </c>
      <c r="E17" s="1">
        <v>29.1</v>
      </c>
      <c r="F17" s="1">
        <v>38.9</v>
      </c>
    </row>
    <row r="18" spans="1:6" x14ac:dyDescent="0.25">
      <c r="A18" t="s">
        <v>551</v>
      </c>
      <c r="B18" t="s">
        <v>37</v>
      </c>
      <c r="C18">
        <f>SUMIF(Bye!A:A, B18, Bye!B:B)</f>
        <v>8</v>
      </c>
      <c r="D18" s="7">
        <f>(E18*Scoring!C$30)+(F18*Scoring!C$31)</f>
        <v>115.5</v>
      </c>
      <c r="E18" s="1">
        <v>29</v>
      </c>
      <c r="F18" s="1">
        <v>38.5</v>
      </c>
    </row>
    <row r="19" spans="1:6" x14ac:dyDescent="0.25">
      <c r="A19" t="s">
        <v>189</v>
      </c>
      <c r="B19" t="s">
        <v>45</v>
      </c>
      <c r="C19">
        <f>SUMIF(Bye!A:A, B19, Bye!B:B)</f>
        <v>12</v>
      </c>
      <c r="D19" s="7">
        <f>(E19*Scoring!C$30)+(F19*Scoring!C$31)</f>
        <v>118.19999999999999</v>
      </c>
      <c r="E19" s="1">
        <v>28.1</v>
      </c>
      <c r="F19" s="1">
        <v>39.4</v>
      </c>
    </row>
    <row r="20" spans="1:6" x14ac:dyDescent="0.25">
      <c r="A20" t="s">
        <v>370</v>
      </c>
      <c r="B20" t="s">
        <v>44</v>
      </c>
      <c r="C20">
        <f>SUMIF(Bye!A:A, B20, Bye!B:B)</f>
        <v>14</v>
      </c>
      <c r="D20" s="7">
        <f>(E20*Scoring!C$30)+(F20*Scoring!C$31)</f>
        <v>119.10000000000001</v>
      </c>
      <c r="E20" s="1">
        <v>27.6</v>
      </c>
      <c r="F20" s="1">
        <v>39.700000000000003</v>
      </c>
    </row>
    <row r="21" spans="1:6" x14ac:dyDescent="0.25">
      <c r="A21" t="s">
        <v>195</v>
      </c>
      <c r="B21" t="s">
        <v>43</v>
      </c>
      <c r="C21">
        <f>SUMIF(Bye!A:A, B21, Bye!B:B)</f>
        <v>5</v>
      </c>
      <c r="D21" s="7">
        <f>(E21*Scoring!C$30)+(F21*Scoring!C$31)</f>
        <v>102</v>
      </c>
      <c r="E21" s="1">
        <v>29.4</v>
      </c>
      <c r="F21" s="1">
        <v>34</v>
      </c>
    </row>
    <row r="22" spans="1:6" x14ac:dyDescent="0.25">
      <c r="A22" t="s">
        <v>201</v>
      </c>
      <c r="B22" t="s">
        <v>50</v>
      </c>
      <c r="C22">
        <f>SUMIF(Bye!A:A, B22, Bye!B:B)</f>
        <v>8</v>
      </c>
      <c r="D22" s="7">
        <f>(E22*Scoring!C$30)+(F22*Scoring!C$31)</f>
        <v>97.800000000000011</v>
      </c>
      <c r="E22" s="1">
        <v>29.4</v>
      </c>
      <c r="F22" s="1">
        <v>32.6</v>
      </c>
    </row>
    <row r="23" spans="1:6" x14ac:dyDescent="0.25">
      <c r="A23" t="s">
        <v>552</v>
      </c>
      <c r="B23" t="s">
        <v>42</v>
      </c>
      <c r="C23">
        <f>SUMIF(Bye!A:A, B23, Bye!B:B)</f>
        <v>8</v>
      </c>
      <c r="D23" s="7">
        <f>(E23*Scoring!C$30)+(F23*Scoring!C$31)</f>
        <v>108.60000000000001</v>
      </c>
      <c r="E23" s="1">
        <v>28</v>
      </c>
      <c r="F23" s="1">
        <v>36.200000000000003</v>
      </c>
    </row>
    <row r="24" spans="1:6" x14ac:dyDescent="0.25">
      <c r="A24" t="s">
        <v>553</v>
      </c>
      <c r="B24" t="s">
        <v>46</v>
      </c>
      <c r="C24">
        <f>SUMIF(Bye!A:A, B24, Bye!B:B)</f>
        <v>11</v>
      </c>
      <c r="D24" s="7">
        <f>(E24*Scoring!C$30)+(F24*Scoring!C$31)</f>
        <v>106.19999999999999</v>
      </c>
      <c r="E24" s="1">
        <v>28.2</v>
      </c>
      <c r="F24" s="1">
        <v>35.4</v>
      </c>
    </row>
    <row r="25" spans="1:6" x14ac:dyDescent="0.25">
      <c r="A25" t="s">
        <v>197</v>
      </c>
      <c r="B25" t="s">
        <v>19</v>
      </c>
      <c r="C25">
        <f>SUMIF(Bye!A:A, B25, Bye!B:B)</f>
        <v>8</v>
      </c>
      <c r="D25" s="7">
        <f>(E25*Scoring!C$30)+(F25*Scoring!C$31)</f>
        <v>102.30000000000001</v>
      </c>
      <c r="E25" s="1">
        <v>27.5</v>
      </c>
      <c r="F25" s="1">
        <v>34.1</v>
      </c>
    </row>
    <row r="26" spans="1:6" x14ac:dyDescent="0.25">
      <c r="A26" t="s">
        <v>327</v>
      </c>
      <c r="B26" t="s">
        <v>57</v>
      </c>
      <c r="C26">
        <f>SUMIF(Bye!A:A, B26, Bye!B:B)</f>
        <v>5</v>
      </c>
      <c r="D26" s="7">
        <f>(E26*Scoring!C$30)+(F26*Scoring!C$31)</f>
        <v>110.39999999999999</v>
      </c>
      <c r="E26" s="1">
        <v>26.5</v>
      </c>
      <c r="F26" s="1">
        <v>36.799999999999997</v>
      </c>
    </row>
    <row r="27" spans="1:6" x14ac:dyDescent="0.25">
      <c r="A27" t="s">
        <v>554</v>
      </c>
      <c r="B27" t="s">
        <v>26</v>
      </c>
      <c r="C27">
        <f>SUMIF(Bye!A:A, B27, Bye!B:B)</f>
        <v>11</v>
      </c>
      <c r="D27" s="7">
        <f>(E27*Scoring!C$30)+(F27*Scoring!C$31)</f>
        <v>90.9</v>
      </c>
      <c r="E27" s="1">
        <v>27.8</v>
      </c>
      <c r="F27" s="1">
        <v>30.3</v>
      </c>
    </row>
    <row r="28" spans="1:6" x14ac:dyDescent="0.25">
      <c r="A28" t="s">
        <v>199</v>
      </c>
      <c r="B28" t="s">
        <v>38</v>
      </c>
      <c r="C28">
        <f>SUMIF(Bye!A:A, B28, Bye!B:B)</f>
        <v>10</v>
      </c>
      <c r="D28" s="7">
        <f>(E28*Scoring!C$30)+(F28*Scoring!C$31)</f>
        <v>95.1</v>
      </c>
      <c r="E28" s="1">
        <v>26.3</v>
      </c>
      <c r="F28" s="1">
        <v>31.7</v>
      </c>
    </row>
    <row r="29" spans="1:6" x14ac:dyDescent="0.25">
      <c r="A29" t="s">
        <v>555</v>
      </c>
      <c r="B29" t="s">
        <v>49</v>
      </c>
      <c r="C29">
        <f>SUMIF(Bye!A:A, B29, Bye!B:B)</f>
        <v>14</v>
      </c>
      <c r="D29" s="7">
        <f>(E29*Scoring!C$30)+(F29*Scoring!C$31)</f>
        <v>104.10000000000001</v>
      </c>
      <c r="E29" s="1">
        <v>25.2</v>
      </c>
      <c r="F29" s="1">
        <v>34.700000000000003</v>
      </c>
    </row>
    <row r="30" spans="1:6" x14ac:dyDescent="0.25">
      <c r="A30" t="s">
        <v>556</v>
      </c>
      <c r="B30" t="s">
        <v>48</v>
      </c>
      <c r="C30">
        <f>SUMIF(Bye!A:A, B30, Bye!B:B)</f>
        <v>9</v>
      </c>
      <c r="D30" s="7">
        <f>(E30*Scoring!C$30)+(F30*Scoring!C$31)</f>
        <v>99</v>
      </c>
      <c r="E30" s="1">
        <v>24</v>
      </c>
      <c r="F30" s="1">
        <v>33</v>
      </c>
    </row>
    <row r="31" spans="1:6" x14ac:dyDescent="0.25">
      <c r="A31" t="s">
        <v>326</v>
      </c>
      <c r="B31" t="s">
        <v>33</v>
      </c>
      <c r="C31">
        <f>SUMIF(Bye!A:A, B31, Bye!B:B)</f>
        <v>14</v>
      </c>
      <c r="D31" s="7">
        <f>(E31*Scoring!C$30)+(F31*Scoring!C$31)</f>
        <v>91.199999999999989</v>
      </c>
      <c r="E31" s="1">
        <v>24.5</v>
      </c>
      <c r="F31" s="1">
        <v>30.4</v>
      </c>
    </row>
    <row r="32" spans="1:6" x14ac:dyDescent="0.25">
      <c r="A32" t="s">
        <v>557</v>
      </c>
      <c r="B32" t="s">
        <v>31</v>
      </c>
      <c r="C32">
        <f>SUMIF(Bye!A:A, B32, Bye!B:B)</f>
        <v>9</v>
      </c>
      <c r="D32" s="7">
        <f>(E32*Scoring!C$30)+(F32*Scoring!C$31)</f>
        <v>73.5</v>
      </c>
      <c r="E32" s="1">
        <v>23.8</v>
      </c>
      <c r="F32" s="1">
        <v>24.5</v>
      </c>
    </row>
    <row r="33" spans="1:6" x14ac:dyDescent="0.25">
      <c r="A33" t="s">
        <v>558</v>
      </c>
      <c r="B33" t="s">
        <v>33</v>
      </c>
      <c r="C33">
        <f>SUMIF(Bye!A:A, B33, Bye!B:B)</f>
        <v>14</v>
      </c>
      <c r="D33" s="7">
        <f>(E33*Scoring!C$30)+(F33*Scoring!C$31)</f>
        <v>0</v>
      </c>
      <c r="E33" s="1">
        <v>0</v>
      </c>
      <c r="F33" s="1"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D540-ABC0-4384-A9C6-9E9897266647}">
  <dimension ref="A1:C32"/>
  <sheetViews>
    <sheetView workbookViewId="0">
      <selection activeCell="F13" sqref="F13"/>
    </sheetView>
  </sheetViews>
  <sheetFormatPr defaultRowHeight="15" x14ac:dyDescent="0.25"/>
  <cols>
    <col min="3" max="3" width="12.7109375" bestFit="1" customWidth="1"/>
  </cols>
  <sheetData>
    <row r="1" spans="1:3" x14ac:dyDescent="0.25">
      <c r="A1" t="s">
        <v>21</v>
      </c>
      <c r="B1">
        <v>8</v>
      </c>
      <c r="C1" t="s">
        <v>173</v>
      </c>
    </row>
    <row r="2" spans="1:3" x14ac:dyDescent="0.25">
      <c r="A2" t="s">
        <v>25</v>
      </c>
      <c r="B2">
        <v>5</v>
      </c>
      <c r="C2" t="s">
        <v>184</v>
      </c>
    </row>
    <row r="3" spans="1:3" x14ac:dyDescent="0.25">
      <c r="A3" t="s">
        <v>12</v>
      </c>
      <c r="B3">
        <v>7</v>
      </c>
      <c r="C3" t="s">
        <v>161</v>
      </c>
    </row>
    <row r="4" spans="1:3" x14ac:dyDescent="0.25">
      <c r="A4" t="s">
        <v>23</v>
      </c>
      <c r="B4">
        <v>7</v>
      </c>
      <c r="C4" t="s">
        <v>163</v>
      </c>
    </row>
    <row r="5" spans="1:3" x14ac:dyDescent="0.25">
      <c r="A5" t="s">
        <v>49</v>
      </c>
      <c r="B5">
        <v>14</v>
      </c>
      <c r="C5" t="s">
        <v>168</v>
      </c>
    </row>
    <row r="6" spans="1:3" x14ac:dyDescent="0.25">
      <c r="A6" t="s">
        <v>57</v>
      </c>
      <c r="B6">
        <v>5</v>
      </c>
      <c r="C6" t="s">
        <v>175</v>
      </c>
    </row>
    <row r="7" spans="1:3" x14ac:dyDescent="0.25">
      <c r="A7" t="s">
        <v>40</v>
      </c>
      <c r="B7">
        <v>10</v>
      </c>
      <c r="C7" t="s">
        <v>180</v>
      </c>
    </row>
    <row r="8" spans="1:3" x14ac:dyDescent="0.25">
      <c r="A8" t="s">
        <v>31</v>
      </c>
      <c r="B8">
        <v>9</v>
      </c>
      <c r="C8" t="s">
        <v>169</v>
      </c>
    </row>
    <row r="9" spans="1:3" x14ac:dyDescent="0.25">
      <c r="A9" t="s">
        <v>16</v>
      </c>
      <c r="B9">
        <v>10</v>
      </c>
      <c r="C9" t="s">
        <v>174</v>
      </c>
    </row>
    <row r="10" spans="1:3" x14ac:dyDescent="0.25">
      <c r="A10" t="s">
        <v>45</v>
      </c>
      <c r="B10">
        <v>12</v>
      </c>
      <c r="C10" t="s">
        <v>171</v>
      </c>
    </row>
    <row r="11" spans="1:3" x14ac:dyDescent="0.25">
      <c r="A11" t="s">
        <v>35</v>
      </c>
      <c r="B11">
        <v>8</v>
      </c>
      <c r="C11" t="s">
        <v>176</v>
      </c>
    </row>
    <row r="12" spans="1:3" x14ac:dyDescent="0.25">
      <c r="A12" t="s">
        <v>28</v>
      </c>
      <c r="B12">
        <v>5</v>
      </c>
      <c r="C12" t="s">
        <v>167</v>
      </c>
    </row>
    <row r="13" spans="1:3" x14ac:dyDescent="0.25">
      <c r="A13" t="s">
        <v>17</v>
      </c>
      <c r="B13">
        <v>6</v>
      </c>
      <c r="C13" t="s">
        <v>179</v>
      </c>
    </row>
    <row r="14" spans="1:3" x14ac:dyDescent="0.25">
      <c r="A14" t="s">
        <v>46</v>
      </c>
      <c r="B14">
        <v>11</v>
      </c>
      <c r="C14" t="s">
        <v>170</v>
      </c>
    </row>
    <row r="15" spans="1:3" x14ac:dyDescent="0.25">
      <c r="A15" t="s">
        <v>42</v>
      </c>
      <c r="B15">
        <v>8</v>
      </c>
      <c r="C15" t="s">
        <v>172</v>
      </c>
    </row>
    <row r="16" spans="1:3" x14ac:dyDescent="0.25">
      <c r="A16" t="s">
        <v>14</v>
      </c>
      <c r="B16">
        <v>10</v>
      </c>
      <c r="C16" t="s">
        <v>164</v>
      </c>
    </row>
    <row r="17" spans="1:3" x14ac:dyDescent="0.25">
      <c r="A17" t="s">
        <v>50</v>
      </c>
      <c r="B17">
        <v>8</v>
      </c>
      <c r="C17" t="s">
        <v>183</v>
      </c>
    </row>
    <row r="18" spans="1:3" x14ac:dyDescent="0.25">
      <c r="A18" t="s">
        <v>55</v>
      </c>
      <c r="B18">
        <v>12</v>
      </c>
      <c r="C18" t="s">
        <v>182</v>
      </c>
    </row>
    <row r="19" spans="1:3" x14ac:dyDescent="0.25">
      <c r="A19" t="s">
        <v>37</v>
      </c>
      <c r="B19">
        <v>8</v>
      </c>
      <c r="C19" t="s">
        <v>158</v>
      </c>
    </row>
    <row r="20" spans="1:3" x14ac:dyDescent="0.25">
      <c r="A20" t="s">
        <v>53</v>
      </c>
      <c r="B20">
        <v>12</v>
      </c>
      <c r="C20" t="s">
        <v>185</v>
      </c>
    </row>
    <row r="21" spans="1:3" x14ac:dyDescent="0.25">
      <c r="A21" t="s">
        <v>41</v>
      </c>
      <c r="B21">
        <v>6</v>
      </c>
      <c r="C21" t="s">
        <v>162</v>
      </c>
    </row>
    <row r="22" spans="1:3" x14ac:dyDescent="0.25">
      <c r="A22" t="s">
        <v>51</v>
      </c>
      <c r="B22">
        <v>14</v>
      </c>
      <c r="C22" t="s">
        <v>157</v>
      </c>
    </row>
    <row r="23" spans="1:3" x14ac:dyDescent="0.25">
      <c r="A23" t="s">
        <v>26</v>
      </c>
      <c r="B23">
        <v>11</v>
      </c>
      <c r="C23" t="s">
        <v>159</v>
      </c>
    </row>
    <row r="24" spans="1:3" x14ac:dyDescent="0.25">
      <c r="A24" t="s">
        <v>33</v>
      </c>
      <c r="B24">
        <v>14</v>
      </c>
      <c r="C24" t="s">
        <v>181</v>
      </c>
    </row>
    <row r="25" spans="1:3" x14ac:dyDescent="0.25">
      <c r="A25" t="s">
        <v>48</v>
      </c>
      <c r="B25">
        <v>9</v>
      </c>
      <c r="C25" t="s">
        <v>177</v>
      </c>
    </row>
    <row r="26" spans="1:3" x14ac:dyDescent="0.25">
      <c r="A26" t="s">
        <v>29</v>
      </c>
      <c r="B26">
        <v>9</v>
      </c>
      <c r="C26" t="s">
        <v>192</v>
      </c>
    </row>
    <row r="27" spans="1:3" x14ac:dyDescent="0.25">
      <c r="A27" t="s">
        <v>43</v>
      </c>
      <c r="B27">
        <v>5</v>
      </c>
      <c r="C27" t="s">
        <v>155</v>
      </c>
    </row>
    <row r="28" spans="1:3" x14ac:dyDescent="0.25">
      <c r="A28" t="s">
        <v>44</v>
      </c>
      <c r="B28">
        <v>14</v>
      </c>
      <c r="C28" t="s">
        <v>156</v>
      </c>
    </row>
    <row r="29" spans="1:3" x14ac:dyDescent="0.25">
      <c r="A29" t="s">
        <v>19</v>
      </c>
      <c r="B29">
        <v>8</v>
      </c>
      <c r="C29" t="s">
        <v>165</v>
      </c>
    </row>
    <row r="30" spans="1:3" x14ac:dyDescent="0.25">
      <c r="A30" t="s">
        <v>24</v>
      </c>
      <c r="B30">
        <v>9</v>
      </c>
      <c r="C30" t="s">
        <v>160</v>
      </c>
    </row>
    <row r="31" spans="1:3" x14ac:dyDescent="0.25">
      <c r="A31" t="s">
        <v>38</v>
      </c>
      <c r="B31">
        <v>10</v>
      </c>
      <c r="C31" t="s">
        <v>178</v>
      </c>
    </row>
    <row r="32" spans="1:3" x14ac:dyDescent="0.25">
      <c r="A32" t="s">
        <v>56</v>
      </c>
      <c r="B32">
        <v>12</v>
      </c>
      <c r="C32" t="s">
        <v>166</v>
      </c>
    </row>
  </sheetData>
  <sortState xmlns:xlrd2="http://schemas.microsoft.com/office/spreadsheetml/2017/richdata2" ref="A1:A32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Scoring</vt:lpstr>
      <vt:lpstr>QB</vt:lpstr>
      <vt:lpstr>RB</vt:lpstr>
      <vt:lpstr>WR</vt:lpstr>
      <vt:lpstr>TE</vt:lpstr>
      <vt:lpstr>Flex</vt:lpstr>
      <vt:lpstr>DST</vt:lpstr>
      <vt:lpstr>K</vt:lpstr>
      <vt:lpstr>Bye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funct</dc:creator>
  <cp:lastModifiedBy>Sean Ryan</cp:lastModifiedBy>
  <dcterms:created xsi:type="dcterms:W3CDTF">2020-05-21T21:26:53Z</dcterms:created>
  <dcterms:modified xsi:type="dcterms:W3CDTF">2025-07-29T18:24:41Z</dcterms:modified>
</cp:coreProperties>
</file>