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5/"/>
    </mc:Choice>
  </mc:AlternateContent>
  <xr:revisionPtr revIDLastSave="109" documentId="8_{EAB40BCB-1767-4052-99D7-B941E583AF6F}" xr6:coauthVersionLast="47" xr6:coauthVersionMax="47" xr10:uidLastSave="{48472D63-134B-47D6-9CE0-E91C75B8DB24}"/>
  <bookViews>
    <workbookView xWindow="-28920" yWindow="1155" windowWidth="29040" windowHeight="15840" activeTab="2" xr2:uid="{11C58073-B045-4F3B-9C5F-8AA1D266D7B6}"/>
  </bookViews>
  <sheets>
    <sheet name="Scoring" sheetId="6" r:id="rId1"/>
    <sheet name="QB" sheetId="1" r:id="rId2"/>
    <sheet name="RB" sheetId="2" r:id="rId3"/>
    <sheet name="WR" sheetId="4" r:id="rId4"/>
    <sheet name="TE" sheetId="5" r:id="rId5"/>
    <sheet name="Flex" sheetId="3" r:id="rId6"/>
    <sheet name="DST" sheetId="7" r:id="rId7"/>
    <sheet name="K" sheetId="8" r:id="rId8"/>
    <sheet name="By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D2" i="7"/>
  <c r="C4" i="7"/>
  <c r="D4" i="7"/>
  <c r="C3" i="7"/>
  <c r="D3" i="7"/>
  <c r="C5" i="7"/>
  <c r="D5" i="7"/>
  <c r="C7" i="7"/>
  <c r="D7" i="7"/>
  <c r="C6" i="7"/>
  <c r="D6" i="7"/>
  <c r="C9" i="7"/>
  <c r="D9" i="7"/>
  <c r="C10" i="7"/>
  <c r="D10" i="7"/>
  <c r="C11" i="7"/>
  <c r="D11" i="7"/>
  <c r="C8" i="7"/>
  <c r="D8" i="7"/>
  <c r="C12" i="7"/>
  <c r="D12" i="7"/>
  <c r="C14" i="7"/>
  <c r="D14" i="7"/>
  <c r="C15" i="7"/>
  <c r="D15" i="7"/>
  <c r="C16" i="7"/>
  <c r="D16" i="7"/>
  <c r="C17" i="7"/>
  <c r="D17" i="7"/>
  <c r="C13" i="7"/>
  <c r="D13" i="7"/>
  <c r="C22" i="7"/>
  <c r="D22" i="7"/>
  <c r="C18" i="7"/>
  <c r="D18" i="7"/>
  <c r="C19" i="7"/>
  <c r="D19" i="7"/>
  <c r="C23" i="7"/>
  <c r="D23" i="7"/>
  <c r="C21" i="7"/>
  <c r="D21" i="7"/>
  <c r="C20" i="7"/>
  <c r="D20" i="7"/>
  <c r="C24" i="7"/>
  <c r="D24" i="7"/>
  <c r="C25" i="7"/>
  <c r="D25" i="7"/>
  <c r="C26" i="7"/>
  <c r="D26" i="7"/>
  <c r="C27" i="7"/>
  <c r="D27" i="7"/>
  <c r="C29" i="7"/>
  <c r="D29" i="7"/>
  <c r="C30" i="7"/>
  <c r="D30" i="7"/>
  <c r="C28" i="7"/>
  <c r="D28" i="7"/>
  <c r="C31" i="7"/>
  <c r="D31" i="7"/>
  <c r="C32" i="7"/>
  <c r="D32" i="7"/>
  <c r="C33" i="7"/>
  <c r="D33" i="7"/>
  <c r="D42" i="1"/>
  <c r="D43" i="1"/>
  <c r="D44" i="1"/>
  <c r="D45" i="1"/>
  <c r="C42" i="1"/>
  <c r="C43" i="1"/>
  <c r="C44" i="1"/>
  <c r="C45" i="1"/>
  <c r="C33" i="8" l="1"/>
  <c r="D33" i="8"/>
  <c r="C25" i="5"/>
  <c r="C44" i="5"/>
  <c r="C35" i="5"/>
  <c r="C46" i="5"/>
  <c r="C48" i="5"/>
  <c r="D25" i="5"/>
  <c r="D44" i="5"/>
  <c r="D35" i="5"/>
  <c r="D46" i="5"/>
  <c r="D48" i="5"/>
  <c r="C90" i="4"/>
  <c r="C97" i="4"/>
  <c r="C77" i="4"/>
  <c r="C99" i="4"/>
  <c r="C84" i="4"/>
  <c r="C103" i="4"/>
  <c r="C89" i="4"/>
  <c r="C85" i="4"/>
  <c r="C129" i="4"/>
  <c r="C112" i="4"/>
  <c r="C148" i="4"/>
  <c r="C147" i="4"/>
  <c r="C137" i="4"/>
  <c r="C132" i="4"/>
  <c r="C144" i="4"/>
  <c r="C98" i="4"/>
  <c r="C141" i="4"/>
  <c r="C135" i="4"/>
  <c r="C139" i="4"/>
  <c r="C145" i="4"/>
  <c r="C142" i="4"/>
  <c r="C55" i="4"/>
  <c r="C120" i="4"/>
  <c r="D90" i="4"/>
  <c r="D97" i="4"/>
  <c r="D77" i="4"/>
  <c r="D99" i="4"/>
  <c r="D84" i="4"/>
  <c r="D103" i="4"/>
  <c r="D89" i="4"/>
  <c r="D85" i="4"/>
  <c r="D129" i="4"/>
  <c r="D112" i="4"/>
  <c r="D148" i="4"/>
  <c r="D147" i="4"/>
  <c r="D137" i="4"/>
  <c r="D132" i="4"/>
  <c r="D144" i="4"/>
  <c r="D98" i="4"/>
  <c r="D141" i="4"/>
  <c r="D135" i="4"/>
  <c r="D139" i="4"/>
  <c r="D145" i="4"/>
  <c r="D142" i="4"/>
  <c r="D55" i="4"/>
  <c r="D120" i="4"/>
  <c r="C55" i="2"/>
  <c r="C53" i="2"/>
  <c r="C40" i="2"/>
  <c r="C42" i="2"/>
  <c r="C24" i="2"/>
  <c r="C90" i="2"/>
  <c r="C54" i="2"/>
  <c r="C86" i="2"/>
  <c r="D55" i="2"/>
  <c r="D53" i="2"/>
  <c r="D40" i="2"/>
  <c r="D42" i="2"/>
  <c r="D24" i="2"/>
  <c r="D90" i="2"/>
  <c r="D54" i="2"/>
  <c r="D86" i="2"/>
  <c r="C38" i="1"/>
  <c r="C33" i="1"/>
  <c r="D38" i="1"/>
  <c r="D33" i="1"/>
  <c r="C2" i="5" l="1"/>
  <c r="C3" i="5"/>
  <c r="C4" i="5"/>
  <c r="C6" i="5"/>
  <c r="C15" i="5"/>
  <c r="C16" i="5"/>
  <c r="C7" i="5"/>
  <c r="C38" i="5"/>
  <c r="C14" i="5"/>
  <c r="C11" i="5"/>
  <c r="C27" i="5"/>
  <c r="C17" i="5"/>
  <c r="C30" i="5"/>
  <c r="C9" i="5"/>
  <c r="C29" i="5"/>
  <c r="C18" i="5"/>
  <c r="C5" i="5"/>
  <c r="C45" i="5"/>
  <c r="C33" i="5"/>
  <c r="C19" i="5"/>
  <c r="C22" i="5"/>
  <c r="C26" i="5"/>
  <c r="C39" i="5"/>
  <c r="C24" i="5"/>
  <c r="C28" i="5"/>
  <c r="C10" i="5"/>
  <c r="C42" i="5"/>
  <c r="C31" i="5"/>
  <c r="C20" i="5"/>
  <c r="C49" i="5"/>
  <c r="C12" i="5"/>
  <c r="C21" i="5"/>
  <c r="C47" i="5"/>
  <c r="C23" i="5"/>
  <c r="C34" i="5"/>
  <c r="C40" i="5"/>
  <c r="C37" i="5"/>
  <c r="C43" i="5"/>
  <c r="C32" i="5"/>
  <c r="C41" i="5"/>
  <c r="C36" i="5"/>
  <c r="C50" i="5"/>
  <c r="C13" i="5"/>
  <c r="C8" i="5"/>
  <c r="C41" i="1"/>
  <c r="C39" i="1"/>
  <c r="C35" i="1"/>
  <c r="C34" i="1"/>
  <c r="C27" i="1"/>
  <c r="C28" i="1"/>
  <c r="C36" i="1"/>
  <c r="C37" i="1"/>
  <c r="C20" i="1"/>
  <c r="C6" i="1"/>
  <c r="C7" i="1"/>
  <c r="C25" i="1"/>
  <c r="C17" i="1"/>
  <c r="C31" i="1"/>
  <c r="C29" i="1"/>
  <c r="C24" i="1"/>
  <c r="C14" i="1"/>
  <c r="C30" i="1"/>
  <c r="C13" i="1"/>
  <c r="C18" i="1"/>
  <c r="C23" i="1"/>
  <c r="C21" i="1"/>
  <c r="C15" i="1"/>
  <c r="C11" i="1"/>
  <c r="C4" i="1"/>
  <c r="C10" i="1"/>
  <c r="C26" i="1"/>
  <c r="C3" i="1"/>
  <c r="C8" i="1"/>
  <c r="C9" i="1"/>
  <c r="C32" i="1"/>
  <c r="C16" i="1"/>
  <c r="C22" i="1"/>
  <c r="C2" i="1"/>
  <c r="C40" i="1"/>
  <c r="C5" i="1"/>
  <c r="C19" i="1"/>
  <c r="C12" i="1"/>
  <c r="C49" i="2"/>
  <c r="C66" i="2"/>
  <c r="C43" i="2"/>
  <c r="C45" i="2"/>
  <c r="C85" i="2"/>
  <c r="C6" i="2"/>
  <c r="C83" i="2"/>
  <c r="C56" i="2"/>
  <c r="C36" i="2"/>
  <c r="C33" i="2"/>
  <c r="C12" i="2"/>
  <c r="C50" i="2"/>
  <c r="C77" i="2"/>
  <c r="C30" i="2"/>
  <c r="C3" i="2"/>
  <c r="C70" i="2"/>
  <c r="C21" i="2"/>
  <c r="C13" i="2"/>
  <c r="C20" i="2"/>
  <c r="C71" i="2"/>
  <c r="C34" i="2"/>
  <c r="C46" i="2"/>
  <c r="C5" i="2"/>
  <c r="C58" i="2"/>
  <c r="C78" i="2"/>
  <c r="C59" i="2"/>
  <c r="C73" i="2"/>
  <c r="C84" i="2"/>
  <c r="C2" i="2"/>
  <c r="C23" i="2"/>
  <c r="C11" i="2"/>
  <c r="C62" i="2"/>
  <c r="C64" i="2"/>
  <c r="C76" i="2"/>
  <c r="C29" i="2"/>
  <c r="C27" i="2"/>
  <c r="C4" i="2"/>
  <c r="C26" i="2"/>
  <c r="C79" i="2"/>
  <c r="C10" i="2"/>
  <c r="C74" i="2"/>
  <c r="C60" i="2"/>
  <c r="C9" i="2"/>
  <c r="C15" i="2"/>
  <c r="C19" i="2"/>
  <c r="C31" i="2"/>
  <c r="C7" i="2"/>
  <c r="C57" i="2"/>
  <c r="C38" i="2"/>
  <c r="C67" i="2"/>
  <c r="C65" i="2"/>
  <c r="C88" i="2"/>
  <c r="C82" i="2"/>
  <c r="C28" i="2"/>
  <c r="C16" i="2"/>
  <c r="C75" i="2"/>
  <c r="C80" i="2"/>
  <c r="C89" i="2"/>
  <c r="C72" i="2"/>
  <c r="C81" i="2"/>
  <c r="C18" i="2"/>
  <c r="C61" i="2"/>
  <c r="C68" i="2"/>
  <c r="C8" i="2"/>
  <c r="C44" i="2"/>
  <c r="C69" i="2"/>
  <c r="C41" i="2"/>
  <c r="C48" i="2"/>
  <c r="C63" i="2"/>
  <c r="C17" i="2"/>
  <c r="C25" i="2"/>
  <c r="C35" i="2"/>
  <c r="C37" i="2"/>
  <c r="C39" i="2"/>
  <c r="C32" i="2"/>
  <c r="C47" i="2"/>
  <c r="C14" i="2"/>
  <c r="C22" i="2"/>
  <c r="C87" i="2"/>
  <c r="C52" i="2"/>
  <c r="C51" i="2"/>
  <c r="D3" i="3"/>
  <c r="D17" i="3"/>
  <c r="D23" i="3"/>
  <c r="D20" i="3"/>
  <c r="D22" i="3"/>
  <c r="D27" i="3"/>
  <c r="D46" i="3"/>
  <c r="D66" i="3"/>
  <c r="D51" i="3"/>
  <c r="D58" i="3"/>
  <c r="D80" i="3"/>
  <c r="D88" i="3"/>
  <c r="D98" i="3"/>
  <c r="D112" i="3"/>
  <c r="D180" i="3"/>
  <c r="D118" i="3"/>
  <c r="D162" i="3"/>
  <c r="D178" i="3"/>
  <c r="D170" i="3"/>
  <c r="D174" i="3"/>
  <c r="D160" i="3"/>
  <c r="D168" i="3"/>
  <c r="D210" i="3"/>
  <c r="D200" i="3"/>
  <c r="D193" i="3"/>
  <c r="D197" i="3"/>
  <c r="D213" i="3"/>
  <c r="D224" i="3"/>
  <c r="D218" i="3"/>
  <c r="D231" i="3"/>
  <c r="D245" i="3"/>
  <c r="D226" i="3"/>
  <c r="D233" i="3"/>
  <c r="D257" i="3"/>
  <c r="D250" i="3"/>
  <c r="D14" i="3"/>
  <c r="D16" i="3"/>
  <c r="D45" i="3"/>
  <c r="D68" i="3"/>
  <c r="D61" i="3"/>
  <c r="D74" i="3"/>
  <c r="D102" i="3"/>
  <c r="D53" i="3"/>
  <c r="D79" i="3"/>
  <c r="D60" i="3"/>
  <c r="D62" i="3"/>
  <c r="D40" i="3"/>
  <c r="D81" i="3"/>
  <c r="D83" i="3"/>
  <c r="D114" i="3"/>
  <c r="D105" i="3"/>
  <c r="D129" i="3"/>
  <c r="D139" i="3"/>
  <c r="D96" i="3"/>
  <c r="D142" i="3"/>
  <c r="D136" i="3"/>
  <c r="D151" i="3"/>
  <c r="D154" i="3"/>
  <c r="D146" i="3"/>
  <c r="D158" i="3"/>
  <c r="D179" i="3"/>
  <c r="D145" i="3"/>
  <c r="D171" i="3"/>
  <c r="D165" i="3"/>
  <c r="D235" i="3"/>
  <c r="D217" i="3"/>
  <c r="D221" i="3"/>
  <c r="D239" i="3"/>
  <c r="D242" i="3"/>
  <c r="D255" i="3"/>
  <c r="D259" i="3"/>
  <c r="D270" i="3"/>
  <c r="D274" i="3"/>
  <c r="D277" i="3"/>
  <c r="D271" i="3"/>
  <c r="D278" i="3"/>
  <c r="D279" i="3"/>
  <c r="D283" i="3"/>
  <c r="D52" i="3"/>
  <c r="D195" i="3"/>
  <c r="D87" i="3"/>
  <c r="D124" i="3"/>
  <c r="D135" i="3"/>
  <c r="D126" i="3"/>
  <c r="D130" i="3"/>
  <c r="D140" i="3"/>
  <c r="D123" i="3"/>
  <c r="D97" i="3"/>
  <c r="D153" i="3"/>
  <c r="D143" i="3"/>
  <c r="D185" i="3"/>
  <c r="D163" i="3"/>
  <c r="D192" i="3"/>
  <c r="D215" i="3"/>
  <c r="D176" i="3"/>
  <c r="D203" i="3"/>
  <c r="D230" i="3"/>
  <c r="D263" i="3"/>
  <c r="D211" i="3"/>
  <c r="D188" i="3"/>
  <c r="D267" i="3"/>
  <c r="D243" i="3"/>
  <c r="D234" i="3"/>
  <c r="D4" i="3"/>
  <c r="D6" i="3"/>
  <c r="D8" i="3"/>
  <c r="D10" i="3"/>
  <c r="D12" i="3"/>
  <c r="D18" i="3"/>
  <c r="D19" i="3"/>
  <c r="D30" i="3"/>
  <c r="D33" i="3"/>
  <c r="D32" i="3"/>
  <c r="D35" i="3"/>
  <c r="D39" i="3"/>
  <c r="D47" i="3"/>
  <c r="D56" i="3"/>
  <c r="D54" i="3"/>
  <c r="D64" i="3"/>
  <c r="D69" i="3"/>
  <c r="D76" i="3"/>
  <c r="D78" i="3"/>
  <c r="D86" i="3"/>
  <c r="D90" i="3"/>
  <c r="D101" i="3"/>
  <c r="D104" i="3"/>
  <c r="D110" i="3"/>
  <c r="D111" i="3"/>
  <c r="D116" i="3"/>
  <c r="D120" i="3"/>
  <c r="D132" i="3"/>
  <c r="D137" i="3"/>
  <c r="D138" i="3"/>
  <c r="D167" i="3"/>
  <c r="D177" i="3"/>
  <c r="D182" i="3"/>
  <c r="D191" i="3"/>
  <c r="D194" i="3"/>
  <c r="D198" i="3"/>
  <c r="D206" i="3"/>
  <c r="D207" i="3"/>
  <c r="D209" i="3"/>
  <c r="D212" i="3"/>
  <c r="D220" i="3"/>
  <c r="D225" i="3"/>
  <c r="D236" i="3"/>
  <c r="D240" i="3"/>
  <c r="D272" i="3"/>
  <c r="D2" i="3"/>
  <c r="D11" i="3"/>
  <c r="D15" i="3"/>
  <c r="D5" i="3"/>
  <c r="D25" i="3"/>
  <c r="D9" i="3"/>
  <c r="D24" i="3"/>
  <c r="D21" i="3"/>
  <c r="D26" i="3"/>
  <c r="D28" i="3"/>
  <c r="D31" i="3"/>
  <c r="D44" i="3"/>
  <c r="D34" i="3"/>
  <c r="D41" i="3"/>
  <c r="D59" i="3"/>
  <c r="D73" i="3"/>
  <c r="D57" i="3"/>
  <c r="D43" i="3"/>
  <c r="D65" i="3"/>
  <c r="D71" i="3"/>
  <c r="D63" i="3"/>
  <c r="D70" i="3"/>
  <c r="D82" i="3"/>
  <c r="D92" i="3"/>
  <c r="D72" i="3"/>
  <c r="D106" i="3"/>
  <c r="D85" i="3"/>
  <c r="D95" i="3"/>
  <c r="D122" i="3"/>
  <c r="D149" i="3"/>
  <c r="D134" i="3"/>
  <c r="D99" i="3"/>
  <c r="D117" i="3"/>
  <c r="D125" i="3"/>
  <c r="D159" i="3"/>
  <c r="D121" i="3"/>
  <c r="D161" i="3"/>
  <c r="D157" i="3"/>
  <c r="D166" i="3"/>
  <c r="D152" i="3"/>
  <c r="D196" i="3"/>
  <c r="D172" i="3"/>
  <c r="D181" i="3"/>
  <c r="D173" i="3"/>
  <c r="D189" i="3"/>
  <c r="D208" i="3"/>
  <c r="D183" i="3"/>
  <c r="D223" i="3"/>
  <c r="D237" i="3"/>
  <c r="D249" i="3"/>
  <c r="D244" i="3"/>
  <c r="D262" i="3"/>
  <c r="D254" i="3"/>
  <c r="D252" i="3"/>
  <c r="D253" i="3"/>
  <c r="D269" i="3"/>
  <c r="D256" i="3"/>
  <c r="D260" i="3"/>
  <c r="D273" i="3"/>
  <c r="D280" i="3"/>
  <c r="D282" i="3"/>
  <c r="D284" i="3"/>
  <c r="D275" i="3"/>
  <c r="D287" i="3"/>
  <c r="D286" i="3"/>
  <c r="D281" i="3"/>
  <c r="D288" i="3"/>
  <c r="D42" i="3"/>
  <c r="D36" i="3"/>
  <c r="D100" i="3"/>
  <c r="D77" i="3"/>
  <c r="D91" i="3"/>
  <c r="D89" i="3"/>
  <c r="D119" i="3"/>
  <c r="D94" i="3"/>
  <c r="D108" i="3"/>
  <c r="D144" i="3"/>
  <c r="D155" i="3"/>
  <c r="D175" i="3"/>
  <c r="D219" i="3"/>
  <c r="D128" i="3"/>
  <c r="D205" i="3"/>
  <c r="D164" i="3"/>
  <c r="D199" i="3"/>
  <c r="D201" i="3"/>
  <c r="D131" i="3"/>
  <c r="D133" i="3"/>
  <c r="D156" i="3"/>
  <c r="D202" i="3"/>
  <c r="D204" i="3"/>
  <c r="D247" i="3"/>
  <c r="D246" i="3"/>
  <c r="D248" i="3"/>
  <c r="D258" i="3"/>
  <c r="D13" i="3"/>
  <c r="D7" i="3"/>
  <c r="D49" i="3"/>
  <c r="D37" i="3"/>
  <c r="D29" i="3"/>
  <c r="D55" i="3"/>
  <c r="D48" i="3"/>
  <c r="D38" i="3"/>
  <c r="D50" i="3"/>
  <c r="D67" i="3"/>
  <c r="D75" i="3"/>
  <c r="D84" i="3"/>
  <c r="D109" i="3"/>
  <c r="D115" i="3"/>
  <c r="D93" i="3"/>
  <c r="D127" i="3"/>
  <c r="D150" i="3"/>
  <c r="D148" i="3"/>
  <c r="D184" i="3"/>
  <c r="D190" i="3"/>
  <c r="D186" i="3"/>
  <c r="D214" i="3"/>
  <c r="D227" i="3"/>
  <c r="D187" i="3"/>
  <c r="D216" i="3"/>
  <c r="D222" i="3"/>
  <c r="D232" i="3"/>
  <c r="D238" i="3"/>
  <c r="D229" i="3"/>
  <c r="D228" i="3"/>
  <c r="D251" i="3"/>
  <c r="D265" i="3"/>
  <c r="D241" i="3"/>
  <c r="D264" i="3"/>
  <c r="D261" i="3"/>
  <c r="D268" i="3"/>
  <c r="D276" i="3"/>
  <c r="D266" i="3"/>
  <c r="D285" i="3"/>
  <c r="D107" i="3"/>
  <c r="D113" i="3"/>
  <c r="D147" i="3"/>
  <c r="D141" i="3"/>
  <c r="D169" i="3"/>
  <c r="D103" i="3"/>
  <c r="C2" i="4"/>
  <c r="C3" i="4"/>
  <c r="C22" i="4"/>
  <c r="C6" i="4"/>
  <c r="C4" i="4"/>
  <c r="C5" i="4"/>
  <c r="C17" i="4"/>
  <c r="C7" i="4"/>
  <c r="C31" i="4"/>
  <c r="C19" i="4"/>
  <c r="C37" i="4"/>
  <c r="C56" i="4"/>
  <c r="C24" i="4"/>
  <c r="C11" i="4"/>
  <c r="C36" i="4"/>
  <c r="C49" i="4"/>
  <c r="C64" i="4"/>
  <c r="C10" i="4"/>
  <c r="C13" i="4"/>
  <c r="C25" i="4"/>
  <c r="C46" i="4"/>
  <c r="C45" i="4"/>
  <c r="C47" i="4"/>
  <c r="C26" i="4"/>
  <c r="C16" i="4"/>
  <c r="C8" i="4"/>
  <c r="C113" i="4"/>
  <c r="C43" i="4"/>
  <c r="C18" i="4"/>
  <c r="C51" i="4"/>
  <c r="C15" i="4"/>
  <c r="C63" i="4"/>
  <c r="C14" i="4"/>
  <c r="C9" i="4"/>
  <c r="C69" i="4"/>
  <c r="C21" i="4"/>
  <c r="C12" i="4"/>
  <c r="C111" i="4"/>
  <c r="C38" i="4"/>
  <c r="C59" i="4"/>
  <c r="C20" i="4"/>
  <c r="C54" i="4"/>
  <c r="C65" i="4"/>
  <c r="C50" i="4"/>
  <c r="C52" i="4"/>
  <c r="C82" i="4"/>
  <c r="C61" i="4"/>
  <c r="C133" i="4"/>
  <c r="C42" i="4"/>
  <c r="C117" i="4"/>
  <c r="C91" i="4"/>
  <c r="C40" i="4"/>
  <c r="C110" i="4"/>
  <c r="C53" i="4"/>
  <c r="C74" i="4"/>
  <c r="C79" i="4"/>
  <c r="C41" i="4"/>
  <c r="C72" i="4"/>
  <c r="C44" i="4"/>
  <c r="C34" i="4"/>
  <c r="C28" i="4"/>
  <c r="C93" i="4"/>
  <c r="C39" i="4"/>
  <c r="C29" i="4"/>
  <c r="C60" i="4"/>
  <c r="C27" i="4"/>
  <c r="C130" i="4"/>
  <c r="C70" i="4"/>
  <c r="C73" i="4"/>
  <c r="C68" i="4"/>
  <c r="C30" i="4"/>
  <c r="C75" i="4"/>
  <c r="C32" i="4"/>
  <c r="C122" i="4"/>
  <c r="C23" i="4"/>
  <c r="C140" i="4"/>
  <c r="C57" i="4"/>
  <c r="C106" i="4"/>
  <c r="C107" i="4"/>
  <c r="C33" i="4"/>
  <c r="C95" i="4"/>
  <c r="C121" i="4"/>
  <c r="C58" i="4"/>
  <c r="C48" i="4"/>
  <c r="C86" i="4"/>
  <c r="C109" i="4"/>
  <c r="C67" i="4"/>
  <c r="C81" i="4"/>
  <c r="C66" i="4"/>
  <c r="C102" i="4"/>
  <c r="C104" i="4"/>
  <c r="C80" i="4"/>
  <c r="C88" i="4"/>
  <c r="C143" i="4"/>
  <c r="C108" i="4"/>
  <c r="C146" i="4"/>
  <c r="C116" i="4"/>
  <c r="C128" i="4"/>
  <c r="C118" i="4"/>
  <c r="C136" i="4"/>
  <c r="C35" i="4"/>
  <c r="C149" i="4"/>
  <c r="C78" i="4"/>
  <c r="C119" i="4"/>
  <c r="C105" i="4"/>
  <c r="C100" i="4"/>
  <c r="C92" i="4"/>
  <c r="C114" i="4"/>
  <c r="C62" i="4"/>
  <c r="C101" i="4"/>
  <c r="C131" i="4"/>
  <c r="C94" i="4"/>
  <c r="C71" i="4"/>
  <c r="C83" i="4"/>
  <c r="C96" i="4"/>
  <c r="C115" i="4"/>
  <c r="C138" i="4"/>
  <c r="C123" i="4"/>
  <c r="C125" i="4"/>
  <c r="C124" i="4"/>
  <c r="C134" i="4"/>
  <c r="C76" i="4"/>
  <c r="C126" i="4"/>
  <c r="C87" i="4"/>
  <c r="C127" i="4"/>
  <c r="C150" i="4"/>
  <c r="D43" i="4" l="1"/>
  <c r="D4" i="5"/>
  <c r="D10" i="5"/>
  <c r="D42" i="5"/>
  <c r="E112" i="3" l="1"/>
  <c r="E194" i="3"/>
  <c r="E212" i="3"/>
  <c r="E240" i="3"/>
  <c r="E9" i="3"/>
  <c r="E29" i="3"/>
  <c r="E75" i="3"/>
  <c r="E115" i="3"/>
  <c r="E148" i="3"/>
  <c r="E216" i="3"/>
  <c r="E265" i="3"/>
  <c r="E22" i="3"/>
  <c r="E162" i="3"/>
  <c r="E160" i="3"/>
  <c r="E193" i="3"/>
  <c r="E224" i="3"/>
  <c r="E213" i="3"/>
  <c r="E226" i="3"/>
  <c r="E74" i="3"/>
  <c r="E83" i="3"/>
  <c r="E129" i="3"/>
  <c r="E139" i="3"/>
  <c r="E179" i="3"/>
  <c r="E146" i="3"/>
  <c r="E277" i="3"/>
  <c r="E271" i="3"/>
  <c r="E239" i="3"/>
  <c r="E243" i="3"/>
  <c r="E4" i="3"/>
  <c r="E78" i="3"/>
  <c r="E110" i="3"/>
  <c r="E111" i="3"/>
  <c r="E120" i="3"/>
  <c r="E137" i="3"/>
  <c r="E182" i="3"/>
  <c r="E225" i="3"/>
  <c r="E11" i="3"/>
  <c r="E5" i="3"/>
  <c r="E21" i="3"/>
  <c r="E26" i="3"/>
  <c r="E44" i="3"/>
  <c r="E41" i="3"/>
  <c r="E85" i="3"/>
  <c r="E134" i="3"/>
  <c r="E166" i="3"/>
  <c r="E173" i="3"/>
  <c r="E189" i="3"/>
  <c r="E269" i="3"/>
  <c r="E256" i="3"/>
  <c r="E273" i="3"/>
  <c r="E275" i="3"/>
  <c r="E286" i="3"/>
  <c r="E89" i="3"/>
  <c r="E94" i="3"/>
  <c r="E91" i="3"/>
  <c r="E7" i="3"/>
  <c r="E109" i="3"/>
  <c r="E130" i="3"/>
  <c r="E140" i="3"/>
  <c r="E263" i="3"/>
  <c r="E206" i="3"/>
  <c r="E34" i="3"/>
  <c r="E57" i="3"/>
  <c r="E95" i="3"/>
  <c r="E149" i="3"/>
  <c r="E121" i="3"/>
  <c r="E172" i="3"/>
  <c r="E237" i="3"/>
  <c r="E282" i="3"/>
  <c r="E144" i="3"/>
  <c r="E219" i="3"/>
  <c r="E199" i="3"/>
  <c r="E133" i="3"/>
  <c r="E258" i="3"/>
  <c r="E232" i="3"/>
  <c r="E58" i="3"/>
  <c r="E66" i="3"/>
  <c r="E180" i="3"/>
  <c r="E178" i="3"/>
  <c r="E168" i="3"/>
  <c r="E197" i="3"/>
  <c r="E218" i="3"/>
  <c r="E233" i="3"/>
  <c r="E45" i="3"/>
  <c r="E53" i="3"/>
  <c r="E40" i="3"/>
  <c r="E151" i="3"/>
  <c r="E126" i="3"/>
  <c r="E195" i="3"/>
  <c r="E123" i="3"/>
  <c r="E185" i="3"/>
  <c r="E153" i="3"/>
  <c r="E230" i="3"/>
  <c r="E211" i="3"/>
  <c r="E234" i="3"/>
  <c r="E10" i="3"/>
  <c r="E35" i="3"/>
  <c r="E56" i="3"/>
  <c r="E54" i="3"/>
  <c r="E64" i="3"/>
  <c r="E101" i="3"/>
  <c r="E191" i="3"/>
  <c r="E31" i="3"/>
  <c r="E70" i="3"/>
  <c r="E72" i="3"/>
  <c r="E99" i="3"/>
  <c r="E157" i="3"/>
  <c r="E152" i="3"/>
  <c r="E249" i="3"/>
  <c r="E205" i="3"/>
  <c r="E131" i="3"/>
  <c r="E156" i="3"/>
  <c r="E246" i="3"/>
  <c r="E55" i="3"/>
  <c r="E84" i="3"/>
  <c r="E93" i="3"/>
  <c r="E145" i="3"/>
  <c r="E163" i="3"/>
  <c r="E267" i="3"/>
  <c r="E18" i="3"/>
  <c r="E19" i="3"/>
  <c r="E86" i="3"/>
  <c r="E132" i="3"/>
  <c r="E272" i="3"/>
  <c r="E28" i="3"/>
  <c r="E92" i="3"/>
  <c r="E196" i="3"/>
  <c r="E280" i="3"/>
  <c r="E42" i="3"/>
  <c r="E175" i="3"/>
  <c r="E169" i="3"/>
  <c r="C27" i="8"/>
  <c r="C19" i="8"/>
  <c r="C11" i="8"/>
  <c r="C12" i="8"/>
  <c r="C7" i="8"/>
  <c r="C13" i="8"/>
  <c r="C4" i="8"/>
  <c r="C5" i="8"/>
  <c r="C18" i="8"/>
  <c r="C10" i="8"/>
  <c r="C3" i="8"/>
  <c r="C8" i="8"/>
  <c r="C14" i="8"/>
  <c r="C6" i="8"/>
  <c r="C2" i="8"/>
  <c r="C20" i="8"/>
  <c r="C21" i="8"/>
  <c r="C9" i="8"/>
  <c r="C17" i="8"/>
  <c r="C23" i="8"/>
  <c r="C22" i="8"/>
  <c r="C15" i="8"/>
  <c r="C32" i="8"/>
  <c r="C25" i="8"/>
  <c r="C16" i="8"/>
  <c r="C29" i="8"/>
  <c r="C28" i="8"/>
  <c r="C26" i="8"/>
  <c r="C31" i="8"/>
  <c r="C24" i="8"/>
  <c r="C30" i="8"/>
  <c r="D21" i="5"/>
  <c r="D11" i="5"/>
  <c r="D7" i="5"/>
  <c r="D22" i="5"/>
  <c r="D17" i="5"/>
  <c r="D29" i="5"/>
  <c r="D19" i="5"/>
  <c r="D3" i="5"/>
  <c r="D47" i="5"/>
  <c r="D5" i="5"/>
  <c r="D32" i="5"/>
  <c r="D9" i="5"/>
  <c r="D50" i="5"/>
  <c r="D18" i="5"/>
  <c r="D13" i="5"/>
  <c r="D36" i="5"/>
  <c r="D27" i="5"/>
  <c r="D57" i="4"/>
  <c r="D7" i="4"/>
  <c r="D61" i="4"/>
  <c r="D17" i="4"/>
  <c r="D101" i="4"/>
  <c r="D8" i="4"/>
  <c r="D83" i="4"/>
  <c r="D65" i="4"/>
  <c r="D2" i="4"/>
  <c r="D118" i="4"/>
  <c r="D5" i="4"/>
  <c r="D117" i="4"/>
  <c r="D56" i="4"/>
  <c r="D94" i="4"/>
  <c r="D15" i="4"/>
  <c r="D52" i="4"/>
  <c r="D42" i="4"/>
  <c r="D45" i="4"/>
  <c r="D72" i="4"/>
  <c r="D69" i="4"/>
  <c r="D143" i="4"/>
  <c r="D32" i="4"/>
  <c r="D95" i="4"/>
  <c r="D49" i="4"/>
  <c r="D64" i="4"/>
  <c r="D113" i="4"/>
  <c r="D59" i="4"/>
  <c r="D37" i="4"/>
  <c r="D146" i="4"/>
  <c r="D111" i="4"/>
  <c r="D51" i="4"/>
  <c r="D81" i="4"/>
  <c r="D24" i="4"/>
  <c r="D78" i="4"/>
  <c r="D130" i="4"/>
  <c r="D48" i="4"/>
  <c r="D38" i="4"/>
  <c r="D16" i="4"/>
  <c r="D11" i="4"/>
  <c r="D75" i="4"/>
  <c r="D28" i="4"/>
  <c r="D96" i="4"/>
  <c r="D71" i="4"/>
  <c r="D79" i="4"/>
  <c r="D9" i="4"/>
  <c r="D21" i="4"/>
  <c r="D33" i="4"/>
  <c r="D47" i="4"/>
  <c r="D73" i="4"/>
  <c r="D20" i="4"/>
  <c r="D107" i="4"/>
  <c r="D124" i="4"/>
  <c r="D66" i="4"/>
  <c r="D67" i="4"/>
  <c r="D119" i="4"/>
  <c r="D46" i="2"/>
  <c r="D62" i="2"/>
  <c r="D32" i="2"/>
  <c r="D69" i="2"/>
  <c r="D49" i="2"/>
  <c r="D15" i="2"/>
  <c r="D35" i="2"/>
  <c r="D16" i="2"/>
  <c r="D84" i="2"/>
  <c r="D36" i="2"/>
  <c r="D28" i="2"/>
  <c r="D72" i="2"/>
  <c r="D56" i="2"/>
  <c r="D30" i="2"/>
  <c r="D85" i="2"/>
  <c r="D31" i="2"/>
  <c r="D25" i="2"/>
  <c r="D9" i="2"/>
  <c r="D34" i="2"/>
  <c r="D21" i="2"/>
  <c r="D59" i="2"/>
  <c r="D5" i="2"/>
  <c r="D19" i="2"/>
  <c r="D81" i="2"/>
  <c r="D82" i="2"/>
  <c r="D22" i="2"/>
  <c r="D7" i="2"/>
  <c r="D50" i="2"/>
  <c r="D17" i="2"/>
  <c r="D2" i="2"/>
  <c r="D43" i="2"/>
  <c r="D78" i="2"/>
  <c r="D41" i="2"/>
  <c r="D71" i="2"/>
  <c r="D29" i="2"/>
  <c r="D67" i="2"/>
  <c r="D83" i="2"/>
  <c r="D18" i="2"/>
  <c r="D37" i="2"/>
  <c r="D37" i="1"/>
  <c r="D32" i="1"/>
  <c r="D5" i="1"/>
  <c r="D21" i="1"/>
  <c r="D23" i="1"/>
  <c r="D14" i="1"/>
  <c r="D35" i="1"/>
  <c r="D16" i="1"/>
  <c r="D31" i="1"/>
  <c r="D6" i="1"/>
  <c r="D18" i="1"/>
  <c r="D41" i="1"/>
  <c r="D20" i="1"/>
  <c r="D39" i="1"/>
  <c r="D19" i="1"/>
  <c r="D28" i="1"/>
  <c r="D34" i="1"/>
  <c r="D12" i="1"/>
  <c r="D13" i="1"/>
  <c r="E7" i="6"/>
  <c r="E17" i="6"/>
  <c r="E13" i="6"/>
  <c r="E3" i="6"/>
  <c r="E80" i="3" l="1"/>
  <c r="E118" i="3"/>
  <c r="E200" i="3"/>
  <c r="E250" i="3"/>
  <c r="E14" i="3"/>
  <c r="E245" i="3"/>
  <c r="E105" i="3"/>
  <c r="E96" i="3"/>
  <c r="E114" i="3"/>
  <c r="E102" i="3"/>
  <c r="E217" i="3"/>
  <c r="E15" i="3"/>
  <c r="E171" i="3"/>
  <c r="E259" i="3"/>
  <c r="E63" i="3"/>
  <c r="E235" i="3"/>
  <c r="E270" i="3"/>
  <c r="E242" i="3"/>
  <c r="E283" i="3"/>
  <c r="E142" i="3"/>
  <c r="E208" i="3"/>
  <c r="E125" i="3"/>
  <c r="E143" i="3"/>
  <c r="E87" i="3"/>
  <c r="E71" i="3"/>
  <c r="E138" i="3"/>
  <c r="E174" i="3"/>
  <c r="E98" i="3"/>
  <c r="E88" i="3"/>
  <c r="E3" i="3"/>
  <c r="E209" i="3"/>
  <c r="E51" i="3"/>
  <c r="E220" i="3"/>
  <c r="E210" i="3"/>
  <c r="E183" i="3"/>
  <c r="E25" i="3"/>
  <c r="E59" i="3"/>
  <c r="E257" i="3"/>
  <c r="E262" i="3"/>
  <c r="E287" i="3"/>
  <c r="E244" i="3"/>
  <c r="E158" i="3"/>
  <c r="E60" i="3"/>
  <c r="E122" i="3"/>
  <c r="E154" i="3"/>
  <c r="E253" i="3"/>
  <c r="E165" i="3"/>
  <c r="E288" i="3"/>
  <c r="E221" i="3"/>
  <c r="E159" i="3"/>
  <c r="E176" i="3"/>
  <c r="E128" i="3"/>
  <c r="E97" i="3"/>
  <c r="E33" i="3"/>
  <c r="E8" i="3"/>
  <c r="E32" i="3"/>
  <c r="E108" i="3"/>
  <c r="E202" i="3"/>
  <c r="E201" i="3"/>
  <c r="E69" i="3"/>
  <c r="E104" i="3"/>
  <c r="E247" i="3"/>
  <c r="E50" i="3"/>
  <c r="E167" i="3"/>
  <c r="E13" i="3"/>
  <c r="E186" i="3"/>
  <c r="E198" i="3"/>
  <c r="E214" i="3"/>
  <c r="E236" i="3"/>
  <c r="E38" i="3"/>
  <c r="E227" i="3"/>
  <c r="E187" i="3"/>
  <c r="E24" i="3"/>
  <c r="E222" i="3"/>
  <c r="E73" i="3"/>
  <c r="E229" i="3"/>
  <c r="E43" i="3"/>
  <c r="E65" i="3"/>
  <c r="E106" i="3"/>
  <c r="E276" i="3"/>
  <c r="E16" i="3"/>
  <c r="E82" i="3"/>
  <c r="E266" i="3"/>
  <c r="E117" i="3"/>
  <c r="E81" i="3"/>
  <c r="E252" i="3"/>
  <c r="E254" i="3"/>
  <c r="E284" i="3"/>
  <c r="E281" i="3"/>
  <c r="E278" i="3"/>
  <c r="E164" i="3"/>
  <c r="E248" i="3"/>
  <c r="E100" i="3"/>
  <c r="E77" i="3"/>
  <c r="E155" i="3"/>
  <c r="E52" i="3"/>
  <c r="E204" i="3"/>
  <c r="E20" i="3"/>
  <c r="E49" i="3"/>
  <c r="E17" i="3"/>
  <c r="E188" i="3"/>
  <c r="E46" i="3"/>
  <c r="E47" i="3"/>
  <c r="E76" i="3"/>
  <c r="E37" i="3"/>
  <c r="E48" i="3"/>
  <c r="E170" i="3"/>
  <c r="E67" i="3"/>
  <c r="E90" i="3"/>
  <c r="E231" i="3"/>
  <c r="E68" i="3"/>
  <c r="E2" i="3"/>
  <c r="E79" i="3"/>
  <c r="E161" i="3"/>
  <c r="E61" i="3"/>
  <c r="E62" i="3"/>
  <c r="E136" i="3"/>
  <c r="E274" i="3"/>
  <c r="E181" i="3"/>
  <c r="E255" i="3"/>
  <c r="E279" i="3"/>
  <c r="E124" i="3"/>
  <c r="E135" i="3"/>
  <c r="E127" i="3"/>
  <c r="E223" i="3"/>
  <c r="E260" i="3"/>
  <c r="E184" i="3"/>
  <c r="E150" i="3"/>
  <c r="E238" i="3"/>
  <c r="E228" i="3"/>
  <c r="E36" i="3"/>
  <c r="E119" i="3"/>
  <c r="E264" i="3"/>
  <c r="E241" i="3"/>
  <c r="E190" i="3"/>
  <c r="E261" i="3"/>
  <c r="E268" i="3"/>
  <c r="E251" i="3"/>
  <c r="E192" i="3"/>
  <c r="E107" i="3"/>
  <c r="E215" i="3"/>
  <c r="E285" i="3"/>
  <c r="E113" i="3"/>
  <c r="E147" i="3"/>
  <c r="E203" i="3"/>
  <c r="E141" i="3"/>
  <c r="E6" i="3"/>
  <c r="E12" i="3"/>
  <c r="E30" i="3"/>
  <c r="E39" i="3"/>
  <c r="E116" i="3"/>
  <c r="E103" i="3"/>
  <c r="E177" i="3"/>
  <c r="E207" i="3"/>
  <c r="E23" i="3"/>
  <c r="E27" i="3"/>
  <c r="D24" i="5"/>
  <c r="D37" i="5"/>
  <c r="D6" i="5"/>
  <c r="D30" i="5"/>
  <c r="D12" i="5"/>
  <c r="D20" i="5"/>
  <c r="D28" i="5"/>
  <c r="D40" i="5"/>
  <c r="D41" i="5"/>
  <c r="D38" i="5"/>
  <c r="D8" i="5"/>
  <c r="D45" i="5"/>
  <c r="D23" i="5"/>
  <c r="D34" i="5"/>
  <c r="D33" i="5"/>
  <c r="D43" i="5"/>
  <c r="D14" i="5"/>
  <c r="D31" i="5"/>
  <c r="D15" i="5"/>
  <c r="D26" i="5"/>
  <c r="D2" i="5"/>
  <c r="D49" i="5"/>
  <c r="D39" i="5"/>
  <c r="D16" i="5"/>
  <c r="D18" i="4"/>
  <c r="D93" i="4"/>
  <c r="D14" i="4"/>
  <c r="D123" i="4"/>
  <c r="D88" i="4"/>
  <c r="D6" i="4"/>
  <c r="D134" i="4"/>
  <c r="D40" i="4"/>
  <c r="D92" i="4"/>
  <c r="D12" i="4"/>
  <c r="D114" i="4"/>
  <c r="D46" i="4"/>
  <c r="D60" i="4"/>
  <c r="D23" i="4"/>
  <c r="D86" i="4"/>
  <c r="D4" i="4"/>
  <c r="D108" i="4"/>
  <c r="D105" i="4"/>
  <c r="D115" i="4"/>
  <c r="D126" i="4"/>
  <c r="D76" i="4"/>
  <c r="D109" i="4"/>
  <c r="D50" i="4"/>
  <c r="D138" i="4"/>
  <c r="D70" i="4"/>
  <c r="D10" i="4"/>
  <c r="D19" i="4"/>
  <c r="D125" i="4"/>
  <c r="D41" i="4"/>
  <c r="D91" i="4"/>
  <c r="D82" i="4"/>
  <c r="D44" i="4"/>
  <c r="D68" i="4"/>
  <c r="D26" i="4"/>
  <c r="D106" i="4"/>
  <c r="D22" i="4"/>
  <c r="D150" i="4"/>
  <c r="D25" i="4"/>
  <c r="D140" i="4"/>
  <c r="D102" i="4"/>
  <c r="D116" i="4"/>
  <c r="D3" i="4"/>
  <c r="D133" i="4"/>
  <c r="D29" i="4"/>
  <c r="D122" i="4"/>
  <c r="D110" i="4"/>
  <c r="D62" i="4"/>
  <c r="D127" i="4"/>
  <c r="D39" i="4"/>
  <c r="D35" i="4"/>
  <c r="D87" i="4"/>
  <c r="D104" i="4"/>
  <c r="D54" i="4"/>
  <c r="D136" i="4"/>
  <c r="D13" i="4"/>
  <c r="D100" i="4"/>
  <c r="D131" i="4"/>
  <c r="D63" i="4"/>
  <c r="D74" i="4"/>
  <c r="D53" i="4"/>
  <c r="D31" i="4"/>
  <c r="D128" i="4"/>
  <c r="D27" i="4"/>
  <c r="D121" i="4"/>
  <c r="D30" i="4"/>
  <c r="D34" i="4"/>
  <c r="D80" i="4"/>
  <c r="D58" i="4"/>
  <c r="D36" i="4"/>
  <c r="D149" i="4"/>
  <c r="D39" i="2"/>
  <c r="D73" i="2"/>
  <c r="D48" i="2"/>
  <c r="D12" i="2"/>
  <c r="D89" i="2"/>
  <c r="D63" i="2"/>
  <c r="D10" i="2"/>
  <c r="D70" i="2"/>
  <c r="D76" i="2"/>
  <c r="D38" i="2"/>
  <c r="D68" i="2"/>
  <c r="D79" i="2"/>
  <c r="D20" i="2"/>
  <c r="D45" i="2"/>
  <c r="D57" i="2"/>
  <c r="D27" i="2"/>
  <c r="D6" i="2"/>
  <c r="D52" i="2"/>
  <c r="D77" i="2"/>
  <c r="D13" i="2"/>
  <c r="D64" i="2"/>
  <c r="D11" i="2"/>
  <c r="D75" i="2"/>
  <c r="D58" i="2"/>
  <c r="D4" i="2"/>
  <c r="D8" i="2"/>
  <c r="D66" i="2"/>
  <c r="D23" i="2"/>
  <c r="D47" i="2"/>
  <c r="D14" i="2"/>
  <c r="D60" i="2"/>
  <c r="D51" i="2"/>
  <c r="D88" i="2"/>
  <c r="D33" i="2"/>
  <c r="D26" i="2"/>
  <c r="D61" i="2"/>
  <c r="D80" i="2"/>
  <c r="D74" i="2"/>
  <c r="D3" i="2"/>
  <c r="D87" i="2"/>
  <c r="D44" i="2"/>
  <c r="D65" i="2"/>
  <c r="D26" i="1"/>
  <c r="D36" i="1"/>
  <c r="D10" i="1"/>
  <c r="D27" i="1"/>
  <c r="D24" i="1"/>
  <c r="D4" i="1"/>
  <c r="D40" i="1"/>
  <c r="D2" i="1"/>
  <c r="D3" i="1"/>
  <c r="D30" i="1"/>
  <c r="D22" i="1"/>
  <c r="D29" i="1"/>
  <c r="D9" i="1"/>
  <c r="D17" i="1"/>
  <c r="D11" i="1"/>
  <c r="D7" i="1"/>
  <c r="D8" i="1"/>
  <c r="D25" i="1"/>
  <c r="D15" i="1"/>
  <c r="D2" i="8" l="1"/>
  <c r="D26" i="8"/>
  <c r="D29" i="8"/>
  <c r="D5" i="8"/>
  <c r="D9" i="8"/>
  <c r="D24" i="8"/>
  <c r="D22" i="8"/>
  <c r="D16" i="8"/>
  <c r="D28" i="8"/>
  <c r="D25" i="8"/>
  <c r="D14" i="8"/>
  <c r="D31" i="8"/>
  <c r="D32" i="8"/>
  <c r="D10" i="8"/>
  <c r="D8" i="8"/>
  <c r="D4" i="8"/>
  <c r="D20" i="8"/>
  <c r="D6" i="8"/>
  <c r="D30" i="8"/>
  <c r="D3" i="8"/>
  <c r="D13" i="8"/>
  <c r="D21" i="8"/>
  <c r="D15" i="8"/>
  <c r="D23" i="8"/>
  <c r="D17" i="8"/>
  <c r="D18" i="8"/>
  <c r="D7" i="8"/>
  <c r="D12" i="8"/>
  <c r="D27" i="8"/>
  <c r="D19" i="8"/>
  <c r="D11" i="8"/>
</calcChain>
</file>

<file path=xl/sharedStrings.xml><?xml version="1.0" encoding="utf-8"?>
<sst xmlns="http://schemas.openxmlformats.org/spreadsheetml/2006/main" count="1826" uniqueCount="522">
  <si>
    <t>Player</t>
  </si>
  <si>
    <t>Team</t>
  </si>
  <si>
    <t>ATT</t>
  </si>
  <si>
    <t>Comp</t>
  </si>
  <si>
    <t>Yards</t>
  </si>
  <si>
    <t>TDs</t>
  </si>
  <si>
    <t>INTs</t>
  </si>
  <si>
    <t>Rush</t>
  </si>
  <si>
    <t>Ryards</t>
  </si>
  <si>
    <t>RTDs</t>
  </si>
  <si>
    <t>Fmbl</t>
  </si>
  <si>
    <t>Lamar Jackson</t>
  </si>
  <si>
    <t>BAL</t>
  </si>
  <si>
    <t>Patrick Mahomes</t>
  </si>
  <si>
    <t>KC</t>
  </si>
  <si>
    <t>Dak Prescott</t>
  </si>
  <si>
    <t>DAL</t>
  </si>
  <si>
    <t>HOU</t>
  </si>
  <si>
    <t>Russell Wilson</t>
  </si>
  <si>
    <t>SEA</t>
  </si>
  <si>
    <t>Kyler Murray</t>
  </si>
  <si>
    <t>ARI</t>
  </si>
  <si>
    <t>Josh Allen</t>
  </si>
  <si>
    <t>BUF</t>
  </si>
  <si>
    <t>TB</t>
  </si>
  <si>
    <t>ATL</t>
  </si>
  <si>
    <t>NO</t>
  </si>
  <si>
    <t>Aaron Rodgers</t>
  </si>
  <si>
    <t>GB</t>
  </si>
  <si>
    <t>PHI</t>
  </si>
  <si>
    <t>Baker Mayfield</t>
  </si>
  <si>
    <t>CLE</t>
  </si>
  <si>
    <t>Daniel Jones</t>
  </si>
  <si>
    <t>NYG</t>
  </si>
  <si>
    <t>Matthew Stafford</t>
  </si>
  <si>
    <t>DET</t>
  </si>
  <si>
    <t>Jared Goff</t>
  </si>
  <si>
    <t>LAR</t>
  </si>
  <si>
    <t>TEN</t>
  </si>
  <si>
    <t>Joe Burrow</t>
  </si>
  <si>
    <t>CIN</t>
  </si>
  <si>
    <t>MIN</t>
  </si>
  <si>
    <t>JAC</t>
  </si>
  <si>
    <t>PIT</t>
  </si>
  <si>
    <t>SF</t>
  </si>
  <si>
    <t>DEN</t>
  </si>
  <si>
    <t>IND</t>
  </si>
  <si>
    <t>Sam Darnold</t>
  </si>
  <si>
    <t>NYJ</t>
  </si>
  <si>
    <t>CAR</t>
  </si>
  <si>
    <t>LV</t>
  </si>
  <si>
    <t>NE</t>
  </si>
  <si>
    <t>Tua Tagovailoa</t>
  </si>
  <si>
    <t>MIA</t>
  </si>
  <si>
    <t>Justin Herbert</t>
  </si>
  <si>
    <t>LAC</t>
  </si>
  <si>
    <t>WAS</t>
  </si>
  <si>
    <t>CHI</t>
  </si>
  <si>
    <t>Jalen Hurts</t>
  </si>
  <si>
    <t>Rec</t>
  </si>
  <si>
    <t>Christian McCaffrey</t>
  </si>
  <si>
    <t>Derrick Henry</t>
  </si>
  <si>
    <t>Saquon Barkley</t>
  </si>
  <si>
    <t>Alvin Kamara</t>
  </si>
  <si>
    <t>Aaron Jones</t>
  </si>
  <si>
    <t>Nick Chubb</t>
  </si>
  <si>
    <t>Joe Mixon</t>
  </si>
  <si>
    <t>Josh Jacobs</t>
  </si>
  <si>
    <t>Miles Sanders</t>
  </si>
  <si>
    <t>Austin Ekeler</t>
  </si>
  <si>
    <t>James Conner</t>
  </si>
  <si>
    <t>Raheem Mostert</t>
  </si>
  <si>
    <t>David Montgomery</t>
  </si>
  <si>
    <t>D'Andre Swift</t>
  </si>
  <si>
    <t>Jonathan Taylor</t>
  </si>
  <si>
    <t>J.K. Dobbins</t>
  </si>
  <si>
    <t>Tony Pollard</t>
  </si>
  <si>
    <t>Antonio Gibson</t>
  </si>
  <si>
    <t>Davante Adams</t>
  </si>
  <si>
    <t>Tyreek Hill</t>
  </si>
  <si>
    <t>Mike Evans</t>
  </si>
  <si>
    <t>DeAndre Hopkins</t>
  </si>
  <si>
    <t>Chris Godwin</t>
  </si>
  <si>
    <t>Adam Thielen</t>
  </si>
  <si>
    <t>Cooper Kupp</t>
  </si>
  <si>
    <t>A.J. Brown</t>
  </si>
  <si>
    <t>Tyler Lockett</t>
  </si>
  <si>
    <t>Courtland Sutton</t>
  </si>
  <si>
    <t>Terry McLaurin</t>
  </si>
  <si>
    <t>Stefon Diggs</t>
  </si>
  <si>
    <t>Darius Slayton</t>
  </si>
  <si>
    <t>Brandin Cooks</t>
  </si>
  <si>
    <t>Christian Kirk</t>
  </si>
  <si>
    <t>Curtis Samuel</t>
  </si>
  <si>
    <t>CeeDee Lamb</t>
  </si>
  <si>
    <t>Jerry Jeudy</t>
  </si>
  <si>
    <t>Justin Jefferson</t>
  </si>
  <si>
    <t>Michael Pittman Jr.</t>
  </si>
  <si>
    <t>Brandon Aiyuk</t>
  </si>
  <si>
    <t>Tee Higgins</t>
  </si>
  <si>
    <t>Josh Reynolds</t>
  </si>
  <si>
    <t>Kendrick Bourne</t>
  </si>
  <si>
    <t>Pos</t>
  </si>
  <si>
    <t>RB</t>
  </si>
  <si>
    <t>WR</t>
  </si>
  <si>
    <t>Travis Kelce</t>
  </si>
  <si>
    <t>George Kittle</t>
  </si>
  <si>
    <t>Mark Andrews</t>
  </si>
  <si>
    <t>Zach Ertz</t>
  </si>
  <si>
    <t>Evan Engram</t>
  </si>
  <si>
    <t>Hunter Henry</t>
  </si>
  <si>
    <t>Tyler Higbee</t>
  </si>
  <si>
    <t>Austin Hooper</t>
  </si>
  <si>
    <t>Noah Fant</t>
  </si>
  <si>
    <t>Mike Gesicki</t>
  </si>
  <si>
    <t>Dallas Goedert</t>
  </si>
  <si>
    <t>T.J. Hockenson</t>
  </si>
  <si>
    <t>Jonnu Smith</t>
  </si>
  <si>
    <t>David Njoku</t>
  </si>
  <si>
    <t>Will Dissly</t>
  </si>
  <si>
    <t>Cole Kmet</t>
  </si>
  <si>
    <t>TE</t>
  </si>
  <si>
    <t>Passing TD</t>
  </si>
  <si>
    <t>Rushing Yard</t>
  </si>
  <si>
    <t>Rushing TD</t>
  </si>
  <si>
    <t>INT</t>
  </si>
  <si>
    <t>Fumble Lost</t>
  </si>
  <si>
    <t>Rush TD</t>
  </si>
  <si>
    <t>Rec Yard</t>
  </si>
  <si>
    <t>Rec TD</t>
  </si>
  <si>
    <t>Fumlbe Lost</t>
  </si>
  <si>
    <t>Sack</t>
  </si>
  <si>
    <t>Fumble Rec</t>
  </si>
  <si>
    <t>DST TD</t>
  </si>
  <si>
    <t>Safety</t>
  </si>
  <si>
    <t>FG</t>
  </si>
  <si>
    <t>XP</t>
  </si>
  <si>
    <t>Fantasy Points</t>
  </si>
  <si>
    <t>Reception</t>
  </si>
  <si>
    <t>Projection</t>
  </si>
  <si>
    <t>Yards2</t>
  </si>
  <si>
    <t>TDs3</t>
  </si>
  <si>
    <t>FR</t>
  </si>
  <si>
    <t>FF</t>
  </si>
  <si>
    <t>TD</t>
  </si>
  <si>
    <t>PPG</t>
  </si>
  <si>
    <t>Pittsburgh</t>
  </si>
  <si>
    <t>San Francisco</t>
  </si>
  <si>
    <t>New England</t>
  </si>
  <si>
    <t>LA Rams</t>
  </si>
  <si>
    <t>New Orleans</t>
  </si>
  <si>
    <t>Tampa Bay</t>
  </si>
  <si>
    <t>Baltimore</t>
  </si>
  <si>
    <t>Minnesota</t>
  </si>
  <si>
    <t>Buffalo</t>
  </si>
  <si>
    <t>Kansas City</t>
  </si>
  <si>
    <t>Seattle</t>
  </si>
  <si>
    <t>Washington</t>
  </si>
  <si>
    <t>Green Bay</t>
  </si>
  <si>
    <t>Carolina</t>
  </si>
  <si>
    <t>Cleveland</t>
  </si>
  <si>
    <t>Indianapolis</t>
  </si>
  <si>
    <t>Denver</t>
  </si>
  <si>
    <t>Jacksonville</t>
  </si>
  <si>
    <t>Arizona</t>
  </si>
  <si>
    <t>Dallas</t>
  </si>
  <si>
    <t>Chicago</t>
  </si>
  <si>
    <t>Detroit</t>
  </si>
  <si>
    <t>NY Jets</t>
  </si>
  <si>
    <t>Tennessee</t>
  </si>
  <si>
    <t>Houston</t>
  </si>
  <si>
    <t>Cincinnati</t>
  </si>
  <si>
    <t>NY Giants</t>
  </si>
  <si>
    <t>LA Chargers</t>
  </si>
  <si>
    <t>Las Vegas</t>
  </si>
  <si>
    <t>Atlanta</t>
  </si>
  <si>
    <t>Miami</t>
  </si>
  <si>
    <t>Prj</t>
  </si>
  <si>
    <t>Forced Fumble</t>
  </si>
  <si>
    <t>XPT</t>
  </si>
  <si>
    <t>Wil Lutz</t>
  </si>
  <si>
    <t>Harrison Butker</t>
  </si>
  <si>
    <t>Jake Elliott</t>
  </si>
  <si>
    <t>Philadelphia</t>
  </si>
  <si>
    <t>Younghoe Koo</t>
  </si>
  <si>
    <t>Brandon McManus</t>
  </si>
  <si>
    <t>Chris Boswell</t>
  </si>
  <si>
    <t>Matt Gay</t>
  </si>
  <si>
    <t>Jason Myers</t>
  </si>
  <si>
    <t>Ka'imi Fairbairn</t>
  </si>
  <si>
    <t>Joey Slye</t>
  </si>
  <si>
    <t>Jason Sanders</t>
  </si>
  <si>
    <t>Daniel Carlson</t>
  </si>
  <si>
    <t>Proj</t>
  </si>
  <si>
    <t>Column1</t>
  </si>
  <si>
    <t>Kicker</t>
  </si>
  <si>
    <t>Defense and Special Teams</t>
  </si>
  <si>
    <t>Running Back, Wide Receiver and Tight End</t>
  </si>
  <si>
    <t>Quarterback</t>
  </si>
  <si>
    <t>Bye</t>
  </si>
  <si>
    <t>Pass Yards For 1 Point</t>
  </si>
  <si>
    <t>Points Per Yard</t>
  </si>
  <si>
    <t>Rush Yard For 1 Point</t>
  </si>
  <si>
    <t>300 Yard Game</t>
  </si>
  <si>
    <t>100 Yard Game</t>
  </si>
  <si>
    <t>100 Yard Rsh Game</t>
  </si>
  <si>
    <t>Trevor Lawrence</t>
  </si>
  <si>
    <t>Geno Smith</t>
  </si>
  <si>
    <t>Jordan Love</t>
  </si>
  <si>
    <t>Najee Harris</t>
  </si>
  <si>
    <t>Javonte Williams</t>
  </si>
  <si>
    <t>Elijah Mitchell</t>
  </si>
  <si>
    <t>Breece Hall</t>
  </si>
  <si>
    <t>Rhamondre Stevenson</t>
  </si>
  <si>
    <t>James Cook</t>
  </si>
  <si>
    <t>Kenneth Gainwell</t>
  </si>
  <si>
    <t>Tyler Allgeier</t>
  </si>
  <si>
    <t>Rachaad White</t>
  </si>
  <si>
    <t>Brian Robinson Jr.</t>
  </si>
  <si>
    <t>Samaje Perine</t>
  </si>
  <si>
    <t>Zamir White</t>
  </si>
  <si>
    <t>Chuba Hubbard</t>
  </si>
  <si>
    <t>Kyren Williams</t>
  </si>
  <si>
    <t>Justice Hill</t>
  </si>
  <si>
    <t>Jerome Ford</t>
  </si>
  <si>
    <t>Rico Dowdle</t>
  </si>
  <si>
    <t>Ja'Marr Chase</t>
  </si>
  <si>
    <t>DK Metcalf</t>
  </si>
  <si>
    <t>Jaylen Waddle</t>
  </si>
  <si>
    <t>Darnell Mooney</t>
  </si>
  <si>
    <t>Amon-Ra St. Brown</t>
  </si>
  <si>
    <t>Elijah Moore</t>
  </si>
  <si>
    <t>DeVonta Smith</t>
  </si>
  <si>
    <t>Rashod Bateman</t>
  </si>
  <si>
    <t>Drake London</t>
  </si>
  <si>
    <t>Tim Patrick</t>
  </si>
  <si>
    <t>Garrett Wilson</t>
  </si>
  <si>
    <t>Chris Olave</t>
  </si>
  <si>
    <t>Van Jefferson</t>
  </si>
  <si>
    <t>Jakobi Meyers</t>
  </si>
  <si>
    <t>Christian Watson</t>
  </si>
  <si>
    <t>Jahan Dotson</t>
  </si>
  <si>
    <t>Jalen Tolbert</t>
  </si>
  <si>
    <t>Jameson Williams</t>
  </si>
  <si>
    <t>Nico Collins</t>
  </si>
  <si>
    <t>George Pickens</t>
  </si>
  <si>
    <t>Alec Pierce</t>
  </si>
  <si>
    <t>Nick Westbrook-Ikhine</t>
  </si>
  <si>
    <t>Zay Jones</t>
  </si>
  <si>
    <t>Olamide Zaccheaus</t>
  </si>
  <si>
    <t>Wan'Dale Robinson</t>
  </si>
  <si>
    <t>Jauan Jennings</t>
  </si>
  <si>
    <t>Noah Brown</t>
  </si>
  <si>
    <t>Romeo Doubs</t>
  </si>
  <si>
    <t>Calvin Austin III</t>
  </si>
  <si>
    <t>Tutu Atwell</t>
  </si>
  <si>
    <t>Dyami Brown</t>
  </si>
  <si>
    <t>Kalif Raymond</t>
  </si>
  <si>
    <t>Khalil Shakir</t>
  </si>
  <si>
    <t>KhaDarel Hodge</t>
  </si>
  <si>
    <t>Rush Yards</t>
  </si>
  <si>
    <t>Rush TDs</t>
  </si>
  <si>
    <t>Dalton Schultz</t>
  </si>
  <si>
    <t>Pat Freiermuth</t>
  </si>
  <si>
    <t>Tyler Conklin</t>
  </si>
  <si>
    <t>Tommy Tremble</t>
  </si>
  <si>
    <t>Cade Otton</t>
  </si>
  <si>
    <t>Brock Wright</t>
  </si>
  <si>
    <t>Trey McBride</t>
  </si>
  <si>
    <t>Noah Gray</t>
  </si>
  <si>
    <t>Jake Ferguson</t>
  </si>
  <si>
    <t>Isaiah Likely</t>
  </si>
  <si>
    <t>Juwan Johnson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</si>
  <si>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</si>
  <si>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</si>
  <si>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</si>
  <si>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</si>
  <si>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</si>
  <si>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</si>
  <si>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</si>
  <si>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</si>
  <si>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</si>
  <si>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</si>
  <si>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</si>
  <si>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</si>
  <si>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</si>
  <si>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</si>
  <si>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</si>
  <si>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</si>
  <si>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</si>
  <si>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</si>
  <si>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</si>
  <si>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</si>
  <si>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</si>
  <si>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</si>
  <si>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</si>
  <si>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</si>
  <si>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</si>
  <si>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</si>
  <si>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</si>
  <si>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</si>
  <si>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</si>
  <si>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</si>
  <si>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</si>
  <si>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</si>
  <si>
    <t>Evan McPherson</t>
  </si>
  <si>
    <t>Graham Gano</t>
  </si>
  <si>
    <t>Cairo Santos</t>
  </si>
  <si>
    <t>Bryce Young</t>
  </si>
  <si>
    <t>C.J. Stroud</t>
  </si>
  <si>
    <t>Brock Purdy</t>
  </si>
  <si>
    <t>Bijan Robinson</t>
  </si>
  <si>
    <t>Roschon Johnson</t>
  </si>
  <si>
    <t>Chase Brown</t>
  </si>
  <si>
    <t>Jahmyr Gibbs</t>
  </si>
  <si>
    <t>Tank Bigsby</t>
  </si>
  <si>
    <t>Isiah Pacheco</t>
  </si>
  <si>
    <t>Kendre Miller</t>
  </si>
  <si>
    <t>Jaylen Warren</t>
  </si>
  <si>
    <t>Kenneth Walker III</t>
  </si>
  <si>
    <t>Zach Charbonnet</t>
  </si>
  <si>
    <t>Jordan Mason</t>
  </si>
  <si>
    <t>Tyjae Spears</t>
  </si>
  <si>
    <t>Greg Dortch</t>
  </si>
  <si>
    <t>Michael Wilson</t>
  </si>
  <si>
    <t>Zay Flowers</t>
  </si>
  <si>
    <t>DJ Moore</t>
  </si>
  <si>
    <t>Cedric Tillman</t>
  </si>
  <si>
    <t>KaVontae Turpin</t>
  </si>
  <si>
    <t>Marvin Mims Jr.</t>
  </si>
  <si>
    <t>Jayden Reed</t>
  </si>
  <si>
    <t>Dontayvion Wicks</t>
  </si>
  <si>
    <t>Josh Downs</t>
  </si>
  <si>
    <t>Calvin Ridley</t>
  </si>
  <si>
    <t>Rashee Rice</t>
  </si>
  <si>
    <t>Joshua Palmer</t>
  </si>
  <si>
    <t>Quentin Johnston</t>
  </si>
  <si>
    <t>Tre Tucker</t>
  </si>
  <si>
    <t>Jordan Addison</t>
  </si>
  <si>
    <t>Rashid Shaheed</t>
  </si>
  <si>
    <t>Jalin Hyatt</t>
  </si>
  <si>
    <t>Jaxon Smith-Njigba</t>
  </si>
  <si>
    <t>Dalton Kincaid</t>
  </si>
  <si>
    <t>Sam LaPorta</t>
  </si>
  <si>
    <t>Luke Musgrave</t>
  </si>
  <si>
    <t>Tucker Kraft</t>
  </si>
  <si>
    <t>Cameron Dicker</t>
  </si>
  <si>
    <t>Jake Moody</t>
  </si>
  <si>
    <t>Chase McLaughlin</t>
  </si>
  <si>
    <t>Chad Ryland</t>
  </si>
  <si>
    <t>Jayden Daniels</t>
  </si>
  <si>
    <t>Caleb Williams</t>
  </si>
  <si>
    <t>Bo Nix</t>
  </si>
  <si>
    <t>Drake Maye</t>
  </si>
  <si>
    <t>Michael Penix Jr.</t>
  </si>
  <si>
    <t>De'Von Achane</t>
  </si>
  <si>
    <t>MarShawn Lloyd</t>
  </si>
  <si>
    <t>Keaton Mitchell</t>
  </si>
  <si>
    <t>Trey Benson</t>
  </si>
  <si>
    <t>Ty Johnson</t>
  </si>
  <si>
    <t>Ray Davis</t>
  </si>
  <si>
    <t>Braelon Allen</t>
  </si>
  <si>
    <t>Will Shipley</t>
  </si>
  <si>
    <t>Bucky Irving</t>
  </si>
  <si>
    <t>Jaylen Wright</t>
  </si>
  <si>
    <t>Blake Corum</t>
  </si>
  <si>
    <t>Isaac Guerendo</t>
  </si>
  <si>
    <t>Tyrone Tracy Jr.</t>
  </si>
  <si>
    <t>Isaiah Davis</t>
  </si>
  <si>
    <t>Jaleel McLaughlin</t>
  </si>
  <si>
    <t>Puka Nacua</t>
  </si>
  <si>
    <t>Marvin Harrison Jr.</t>
  </si>
  <si>
    <t>Brian Thomas Jr.</t>
  </si>
  <si>
    <t>Malik Nabers</t>
  </si>
  <si>
    <t>DeMario Douglas</t>
  </si>
  <si>
    <t>Roman Wilson</t>
  </si>
  <si>
    <t>Keon Coleman</t>
  </si>
  <si>
    <t>Jermaine Burton</t>
  </si>
  <si>
    <t>Rome Odunze</t>
  </si>
  <si>
    <t>Demarcus Robinson</t>
  </si>
  <si>
    <t>Luke McCaffrey</t>
  </si>
  <si>
    <t>Xavier Worthy</t>
  </si>
  <si>
    <t>Adonai Mitchell</t>
  </si>
  <si>
    <t>Troy Franklin</t>
  </si>
  <si>
    <t>Malik Washington</t>
  </si>
  <si>
    <t>Xavier Legette</t>
  </si>
  <si>
    <t>Ladd McConkey</t>
  </si>
  <si>
    <t>Kayshon Boutte</t>
  </si>
  <si>
    <t>Parker Washington</t>
  </si>
  <si>
    <t>Jalen McMillan</t>
  </si>
  <si>
    <t>Jake Bobo</t>
  </si>
  <si>
    <t>Andrei Iosivas</t>
  </si>
  <si>
    <t>Ricky Pearsall</t>
  </si>
  <si>
    <t>Devontez Walker</t>
  </si>
  <si>
    <t>Brock Bowers</t>
  </si>
  <si>
    <t>Ja'Tavion Sanders</t>
  </si>
  <si>
    <t>Theo Johnson</t>
  </si>
  <si>
    <t>300 Yard Passing Games</t>
  </si>
  <si>
    <t>100 Yard Rushing Games</t>
  </si>
  <si>
    <t>100 Yard Receiving Games</t>
  </si>
  <si>
    <t>Tyler Goodson</t>
  </si>
  <si>
    <t>Jalen Nailor</t>
  </si>
  <si>
    <t>Allen Lazard</t>
  </si>
  <si>
    <t>Joe Flacco</t>
  </si>
  <si>
    <t>Justin Fields</t>
  </si>
  <si>
    <t>Cam Ward</t>
  </si>
  <si>
    <t>J.J. McCarthy</t>
  </si>
  <si>
    <t>Tyler Shough</t>
  </si>
  <si>
    <t>Anthony Richardson Sr.</t>
  </si>
  <si>
    <t>Spencer Rattler</t>
  </si>
  <si>
    <t>Jaxson Dart</t>
  </si>
  <si>
    <t>Dillon Gabriel</t>
  </si>
  <si>
    <t>Shedeur Sanders</t>
  </si>
  <si>
    <t>Jalen Milroe</t>
  </si>
  <si>
    <t>Ashton Jeanty</t>
  </si>
  <si>
    <t>Omarion Hampton</t>
  </si>
  <si>
    <t>Kaleb Johnson</t>
  </si>
  <si>
    <t>Quinshon Judkins</t>
  </si>
  <si>
    <t>RJ Harvey</t>
  </si>
  <si>
    <t>Travis Etienne Jr.</t>
  </si>
  <si>
    <t>TreVeyon Henderson</t>
  </si>
  <si>
    <t>Kareem Hunt</t>
  </si>
  <si>
    <t>Cam Skattebo</t>
  </si>
  <si>
    <t>Bhayshul Tuten</t>
  </si>
  <si>
    <t>Jaydon Blue</t>
  </si>
  <si>
    <t>Dylan Sampson</t>
  </si>
  <si>
    <t>Woody Marks</t>
  </si>
  <si>
    <t>Kyle Monangai</t>
  </si>
  <si>
    <t>DJ Giddens</t>
  </si>
  <si>
    <t>Trevor Etienne</t>
  </si>
  <si>
    <t>Jacory Croskey-Merritt</t>
  </si>
  <si>
    <t>Jarquez Hunter</t>
  </si>
  <si>
    <t>Emanuel Wilson</t>
  </si>
  <si>
    <t>Sean Tucker</t>
  </si>
  <si>
    <t>Devin Neal</t>
  </si>
  <si>
    <t>Kalel Mullings</t>
  </si>
  <si>
    <t>Ollie Gordon II</t>
  </si>
  <si>
    <t>Chris Brooks</t>
  </si>
  <si>
    <t>Tahj Brooks</t>
  </si>
  <si>
    <t>Deebo Samuel</t>
  </si>
  <si>
    <t>Travis Hunter</t>
  </si>
  <si>
    <t>Matthew Golden</t>
  </si>
  <si>
    <t>Tetairoa McMillan</t>
  </si>
  <si>
    <t>Emeka Egbuka</t>
  </si>
  <si>
    <t>Jack Bech</t>
  </si>
  <si>
    <t>Jayden Higgins</t>
  </si>
  <si>
    <t>Luther Burden III</t>
  </si>
  <si>
    <t>Kyle Williams</t>
  </si>
  <si>
    <t>Ray-Ray McCloud III</t>
  </si>
  <si>
    <t>Pat Bryant</t>
  </si>
  <si>
    <t>Jalen Coker</t>
  </si>
  <si>
    <t>Jordan Whittington</t>
  </si>
  <si>
    <t>Devaughn Vele</t>
  </si>
  <si>
    <t>Chimere Dike</t>
  </si>
  <si>
    <t>Jaylin Noel</t>
  </si>
  <si>
    <t>Elic Ayomanor</t>
  </si>
  <si>
    <t>Jaylin Lane</t>
  </si>
  <si>
    <t>Mack Hollins</t>
  </si>
  <si>
    <t>JuJu Smith-Schuster</t>
  </si>
  <si>
    <t>Dont'e Thornton Jr.</t>
  </si>
  <si>
    <t>Tai Felton</t>
  </si>
  <si>
    <t>Savion Williams</t>
  </si>
  <si>
    <t>Arian Smith</t>
  </si>
  <si>
    <t>Jalen Royals</t>
  </si>
  <si>
    <t>Isaac TeSlaa</t>
  </si>
  <si>
    <t>Sterling Shepard</t>
  </si>
  <si>
    <t>Tyler Warren</t>
  </si>
  <si>
    <t>Colston Loveland</t>
  </si>
  <si>
    <t>Brenton Strange</t>
  </si>
  <si>
    <t>Chig Okonkwo</t>
  </si>
  <si>
    <t>Mason Taylor</t>
  </si>
  <si>
    <t>Darren Waller</t>
  </si>
  <si>
    <t>Elijah Arroyo</t>
  </si>
  <si>
    <t>Harold Fannin Jr.</t>
  </si>
  <si>
    <t>Cade Stover</t>
  </si>
  <si>
    <t>Rsh Yards</t>
  </si>
  <si>
    <t>RecYards2</t>
  </si>
  <si>
    <t>Brandon Aubrey</t>
  </si>
  <si>
    <t>Jake Bates</t>
  </si>
  <si>
    <t>Tyler Loop</t>
  </si>
  <si>
    <t>Will Reichard</t>
  </si>
  <si>
    <t>Joshua Karty</t>
  </si>
  <si>
    <t>Cam Little</t>
  </si>
  <si>
    <t>Spencer Shrader</t>
  </si>
  <si>
    <t>Blake Grupe</t>
  </si>
  <si>
    <t>Andy Borregales</t>
  </si>
  <si>
    <t>Tyler Johnson</t>
  </si>
  <si>
    <t>Jameis Winston</t>
  </si>
  <si>
    <t>Mason Rudolph</t>
  </si>
  <si>
    <t>Jimmy Garoppolo</t>
  </si>
  <si>
    <t>Malik Willis</t>
  </si>
  <si>
    <t>Marcus Mariota</t>
  </si>
  <si>
    <t>Mac Jones</t>
  </si>
  <si>
    <t>Chris Rodriguez</t>
  </si>
  <si>
    <t>Hollywood Brown</t>
  </si>
  <si>
    <t>Keenan Allen</t>
  </si>
  <si>
    <t>Tre' Harris</t>
  </si>
  <si>
    <t>Amari Cooper</t>
  </si>
  <si>
    <t>Tory Horton</t>
  </si>
  <si>
    <t>Jamari Thrash</t>
  </si>
  <si>
    <t>Isaiah Bond</t>
  </si>
  <si>
    <t>Xavier Hutchinson</t>
  </si>
  <si>
    <t>Skyy Moore</t>
  </si>
  <si>
    <t>Tylan Wallace</t>
  </si>
  <si>
    <t>Casey Washington</t>
  </si>
  <si>
    <t>Irvin Charles</t>
  </si>
  <si>
    <t>Ryan Flournoy</t>
  </si>
  <si>
    <t>Tim Jones</t>
  </si>
  <si>
    <t>KeAndre Lambert-Smith</t>
  </si>
  <si>
    <t>Cedrick Wilson Jr.</t>
  </si>
  <si>
    <t>Bo Melton</t>
  </si>
  <si>
    <t>Jamal Agnew</t>
  </si>
  <si>
    <t>Kyle Pitts Sr.</t>
  </si>
  <si>
    <t>Robbie Ouzts</t>
  </si>
  <si>
    <t>Dawson Knox</t>
  </si>
  <si>
    <t>Josh Oliver</t>
  </si>
  <si>
    <t>Gunnar Helm</t>
  </si>
  <si>
    <t>Oronde Gadsden II</t>
  </si>
  <si>
    <t>Tyler Bass</t>
  </si>
  <si>
    <t>Nick Folk</t>
  </si>
  <si>
    <t>Ryan Fitzgerald</t>
  </si>
  <si>
    <t>Andre Szmyt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</si>
</sst>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0" fillId="2" borderId="0" xfId="0" applyFill="1"/>
    <xf numFmtId="1" fontId="1" fillId="0" borderId="0" xfId="0" applyNumberFormat="1" applyFont="1"/>
    <xf numFmtId="0" fontId="0" fillId="3" borderId="0" xfId="0" applyFill="1"/>
    <xf numFmtId="2" fontId="1" fillId="3" borderId="0" xfId="0" applyNumberFormat="1" applyFont="1" applyFill="1"/>
    <xf numFmtId="2" fontId="0" fillId="4" borderId="1" xfId="0" applyNumberFormat="1" applyFill="1" applyBorder="1"/>
    <xf numFmtId="2" fontId="0" fillId="0" borderId="1" xfId="0" applyNumberFormat="1" applyBorder="1"/>
    <xf numFmtId="4" fontId="0" fillId="3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79">
    <dxf>
      <numFmt numFmtId="2" formatCode="0.00"/>
    </dxf>
    <dxf>
      <numFmt numFmtId="2" formatCode="0.00"/>
    </dxf>
    <dxf>
      <numFmt numFmtId="2" formatCode="0.0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3B1E18-544F-4F72-A3B3-55FE8A02198B}" name="Table2" displayName="Table2" ref="A1:O45" totalsRowShown="0" headerRowDxfId="78">
  <autoFilter ref="A1:O45" xr:uid="{FE6836EE-2BEB-4A7E-978F-A869D4D37CE7}"/>
  <sortState xmlns:xlrd2="http://schemas.microsoft.com/office/spreadsheetml/2017/richdata2" ref="A2:O45">
    <sortCondition descending="1" ref="C1:C45"/>
  </sortState>
  <tableColumns count="15">
    <tableColumn id="1" xr3:uid="{382C7803-B9DD-46E5-9806-45203F628893}" name="Player"/>
    <tableColumn id="2" xr3:uid="{FCD3F465-0D26-42CE-8205-66EAE8077522}" name="Team"/>
    <tableColumn id="3" xr3:uid="{3C31EDD4-5431-46FD-82A6-9855D54FCC6C}" name="Fantasy Points" dataDxfId="77">
      <calculatedColumnFormula>(G2*Scoring!E$3)+(H2*Scoring!C$4)+(I2*Scoring!C$6)+(K2*Scoring!E$7)+(L2*Scoring!C$9)+(M2*Scoring!C$10)+(N2*Scoring!C5)+(O2*Scoring!C15)</calculatedColumnFormula>
    </tableColumn>
    <tableColumn id="13" xr3:uid="{929E2036-A90C-4B82-B61D-26A6A80C4DDC}" name="Bye" dataDxfId="76">
      <calculatedColumnFormula>SUMIF(Bye!A:A, B2, Bye!B:B)</calculatedColumnFormula>
    </tableColumn>
    <tableColumn id="4" xr3:uid="{C053578E-3DEE-443F-A36D-4F7170BDC7F1}" name="ATT" dataDxfId="75"/>
    <tableColumn id="5" xr3:uid="{DE5D7A84-7B61-414A-855E-2B07CA0E1E74}" name="Comp" dataDxfId="74"/>
    <tableColumn id="6" xr3:uid="{5052A9EA-4727-455B-90AA-09B5F586B1FD}" name="Yards" dataDxfId="73"/>
    <tableColumn id="7" xr3:uid="{6578634C-06E5-43F0-A5EA-0989EABEEE66}" name="TDs" dataDxfId="72"/>
    <tableColumn id="8" xr3:uid="{08D92256-E677-465A-86FD-2B1203B87F67}" name="INTs" dataDxfId="71"/>
    <tableColumn id="9" xr3:uid="{57D59D07-7404-4D14-B1BD-DB9361700BD9}" name="Rush" dataDxfId="70"/>
    <tableColumn id="10" xr3:uid="{8852F740-668E-47FC-A916-F6BCCFD0268B}" name="Ryards" dataDxfId="69"/>
    <tableColumn id="11" xr3:uid="{16D3EEA7-9556-41C3-A5CA-59C353EA337B}" name="RTDs" dataDxfId="68"/>
    <tableColumn id="12" xr3:uid="{2B8873D9-0EA9-47A3-A295-B298AB8AF221}" name="Fmbl" dataDxfId="67"/>
    <tableColumn id="14" xr3:uid="{363248CD-BC26-4310-B5F3-F530080B188C}" name="300 Yard Passing Games" dataDxfId="66"/>
    <tableColumn id="15" xr3:uid="{22388487-E49A-4903-9B08-185D808AC2D2}" name="100 Yard Rushing Games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851E98-1DD0-454B-99DD-DE09DBDBF509}" name="Table3" displayName="Table3" ref="A1:L90" totalsRowShown="0" headerRowDxfId="64">
  <autoFilter ref="A1:L90" xr:uid="{5F59DCAD-F2ED-4168-B727-77D96173F137}"/>
  <sortState xmlns:xlrd2="http://schemas.microsoft.com/office/spreadsheetml/2017/richdata2" ref="A2:L90">
    <sortCondition descending="1" ref="C1:C90"/>
  </sortState>
  <tableColumns count="12">
    <tableColumn id="1" xr3:uid="{C2BBDD31-83A0-4CC1-A2C8-39CE91848307}" name="Player"/>
    <tableColumn id="2" xr3:uid="{FBFF7CC1-6934-4520-A063-E5639A1F563A}" name="Team"/>
    <tableColumn id="3" xr3:uid="{B33490F5-0D61-48A4-9887-DA3E53489F0B}" name="Projection" dataDxfId="63">
      <calculatedColumnFormula>(E2*Scoring!E$13)+(F2*Scoring!C$14)+(G2*Scoring!C$16)+(H2*Scoring!E$17)+(I2*Scoring!C$18)+(J2*Scoring!C$20)+(K2*Scoring!C15)+(L2*Scoring!C19)</calculatedColumnFormula>
    </tableColumn>
    <tableColumn id="11" xr3:uid="{5244AC5A-A69B-4BDE-89EA-3B799FEB6F59}" name="Bye" dataDxfId="62">
      <calculatedColumnFormula>SUMIF(Bye!A:A, B2, Bye!B:B)</calculatedColumnFormula>
    </tableColumn>
    <tableColumn id="5" xr3:uid="{6BB227AC-8FB5-4BFB-90D0-963595DACF6F}" name="Yards" dataDxfId="61"/>
    <tableColumn id="6" xr3:uid="{E876FD75-0918-4BA0-8F45-0E0021E8E721}" name="TDs" dataDxfId="60"/>
    <tableColumn id="7" xr3:uid="{0AF36361-EBF9-4762-875B-F690DEA4558E}" name="Rec" dataDxfId="59"/>
    <tableColumn id="8" xr3:uid="{6230E45B-5A90-4733-815C-3FDB3C464AF2}" name="Yards2" dataDxfId="58"/>
    <tableColumn id="9" xr3:uid="{A3A0F391-6229-4923-9461-0185690F466B}" name="TDs3" dataDxfId="57"/>
    <tableColumn id="10" xr3:uid="{E0FD708C-33C6-4057-AF7A-2420E00E35BF}" name="Fmbl" dataDxfId="56"/>
    <tableColumn id="12" xr3:uid="{A2697B33-39FD-48F1-9FE9-0FFD85755667}" name="100 Yard Rushing Games" dataDxfId="55"/>
    <tableColumn id="13" xr3:uid="{4319DD72-6B38-4379-B9EC-4C8AEFC5ADA3}" name="100 Yard Receiving Games" dataDxfId="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45C585-137F-402D-9FAD-9C96851DFE6B}" name="Table4" displayName="Table4" ref="A1:L150" totalsRowShown="0" headerRowDxfId="53" dataDxfId="52">
  <autoFilter ref="A1:L150" xr:uid="{A963309D-5C4A-4409-98E5-AA0B406D7B2D}"/>
  <sortState xmlns:xlrd2="http://schemas.microsoft.com/office/spreadsheetml/2017/richdata2" ref="A2:L150">
    <sortCondition descending="1" ref="F1:F150"/>
  </sortState>
  <tableColumns count="12">
    <tableColumn id="1" xr3:uid="{57E99993-A143-402B-86AF-4CE2ABD2E5CE}" name="Player" dataDxfId="51"/>
    <tableColumn id="2" xr3:uid="{C148F932-58DC-4165-B30C-44209796D4F6}" name="Team" dataDxfId="50"/>
    <tableColumn id="3" xr3:uid="{F7793307-A31D-46BE-8B9E-9B0F08B84878}" name="Projection" dataDxfId="49">
      <calculatedColumnFormula>(E2*Scoring!C$16)+(F2*Scoring!E$17)+(G2*Scoring!C$18)+(H2*Scoring!E$13)+(I2*Scoring!C$14)+(J2*Scoring!C$20)+(K2*Scoring!C$19)+(L2*Scoring!C$20)</calculatedColumnFormula>
    </tableColumn>
    <tableColumn id="11" xr3:uid="{51AE3894-1998-4A9D-B2E6-89702F3AA105}" name="Bye" dataDxfId="48">
      <calculatedColumnFormula>SUMIF(Bye!A:A, B2, Bye!B:B)</calculatedColumnFormula>
    </tableColumn>
    <tableColumn id="4" xr3:uid="{C7A2F732-683A-4F6A-812D-0DB0BC6A421D}" name="Rec" dataDxfId="47"/>
    <tableColumn id="5" xr3:uid="{2F172DB7-BA17-444D-8326-FEC94F75D6D1}" name="Yards" dataDxfId="46"/>
    <tableColumn id="6" xr3:uid="{4A59DD78-8E40-49BC-9A36-32F9289B2209}" name="TDs" dataDxfId="45"/>
    <tableColumn id="8" xr3:uid="{2C24224C-3A1A-4288-BE74-BC24A83AADD1}" name="Rush Yards" dataDxfId="44"/>
    <tableColumn id="9" xr3:uid="{DAAD442F-41BF-4F95-BEF0-EA3F5217F53C}" name="Rush TDs" dataDxfId="43"/>
    <tableColumn id="10" xr3:uid="{E60EDF8A-A7AD-458B-A729-8D7FB525A23D}" name="Fmbl" dataDxfId="42"/>
    <tableColumn id="12" xr3:uid="{1DFD69C3-7352-4C23-A531-6959A7DC9E6F}" name="100 Yard Receiving Games" dataDxfId="41"/>
    <tableColumn id="13" xr3:uid="{43A2ACF6-7E88-45EC-96D6-6C35B1B88455}" name="100 Yard Rushing Games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11A243-BEF7-49DB-B9BB-7A1B2FBDD494}" name="Table5" displayName="Table5" ref="A1:I50" totalsRowShown="0" headerRowDxfId="40" dataDxfId="39">
  <autoFilter ref="A1:I50" xr:uid="{942F71D9-AAED-4D9E-B711-AC856F30A8BA}"/>
  <sortState xmlns:xlrd2="http://schemas.microsoft.com/office/spreadsheetml/2017/richdata2" ref="A2:I50">
    <sortCondition descending="1" ref="C1:C50"/>
  </sortState>
  <tableColumns count="9">
    <tableColumn id="1" xr3:uid="{06AA8F35-5B58-4179-B31F-C584103BA028}" name="Player" dataDxfId="38"/>
    <tableColumn id="8" xr3:uid="{D90F3004-8EA2-400A-80E2-D77387927D2E}" name="Column1" dataDxfId="37"/>
    <tableColumn id="2" xr3:uid="{21733666-4CF3-47EE-9D8A-533AB4D325CC}" name="Projection" dataDxfId="36">
      <calculatedColumnFormula>(E2*Scoring!C$16)+(F2*Scoring!E$17)+(G2*Scoring!C$18)+(H2*Scoring!C$20)+(I2*Scoring!C$19)</calculatedColumnFormula>
    </tableColumn>
    <tableColumn id="7" xr3:uid="{E84537E1-778E-462D-87AB-B37A3F348B6C}" name="Bye" dataDxfId="35">
      <calculatedColumnFormula>SUMIF(Bye!A:A, B2, Bye!B:B)</calculatedColumnFormula>
    </tableColumn>
    <tableColumn id="3" xr3:uid="{87A3DC01-51CE-4819-B444-FE6B3560779F}" name="Rec" dataDxfId="34"/>
    <tableColumn id="4" xr3:uid="{B2F96297-973F-4B2B-919C-247FC995CD73}" name="Yards" dataDxfId="33"/>
    <tableColumn id="5" xr3:uid="{EC9EEBED-0294-459B-9B68-F370EDB6223F}" name="TDs" dataDxfId="32"/>
    <tableColumn id="6" xr3:uid="{E966C365-45DE-4B19-AC50-366F11BC388D}" name="Fmbl" dataDxfId="31"/>
    <tableColumn id="9" xr3:uid="{2448537E-B241-40FB-A090-1340AA106210}" name="100 Yard Receiving Games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B0B27-8CF7-49B7-990C-0FD378EBBA08}" name="Table6" displayName="Table6" ref="A1:M288" totalsRowShown="0" headerRowDxfId="29" dataDxfId="28">
  <autoFilter ref="A1:M288" xr:uid="{43DB9CEC-10E0-4B64-8DE5-ABCC907439C3}"/>
  <sortState xmlns:xlrd2="http://schemas.microsoft.com/office/spreadsheetml/2017/richdata2" ref="A2:M288">
    <sortCondition descending="1" ref="D1:D288"/>
  </sortState>
  <tableColumns count="13">
    <tableColumn id="1" xr3:uid="{1BB74CE5-A712-4100-900F-EDFA7D54EF30}" name="Player" dataDxfId="27"/>
    <tableColumn id="2" xr3:uid="{19785248-8E4B-49FB-877F-F809606A9E15}" name="Team" dataDxfId="26"/>
    <tableColumn id="3" xr3:uid="{03C188CD-CD30-43FA-8CB5-ED33E392021B}" name="Pos" dataDxfId="25"/>
    <tableColumn id="4" xr3:uid="{27C51704-BF95-4CF1-8365-1BFE37CAEBD4}" name="Projection" dataDxfId="24">
      <calculatedColumnFormula>(H2*Scoring!C$16)+(I2*Scoring!E$17)+(J2*Scoring!C$18)+(F2*Scoring!E$13)+(G2*Scoring!C$14)+(K2*Scoring!C$20)+(L2*Scoring!C$19)+(M2*Scoring!C$15)</calculatedColumnFormula>
    </tableColumn>
    <tableColumn id="13" xr3:uid="{E41687D1-00FB-4824-9709-80D65AF5F811}" name="Bye" dataDxfId="23">
      <calculatedColumnFormula>SUMIF(Bye!A:A, B2, Bye!B:B)</calculatedColumnFormula>
    </tableColumn>
    <tableColumn id="6" xr3:uid="{9FDDA7A8-27E1-4D53-BD5A-647EDFB5A1FC}" name="Rsh Yards" dataDxfId="22"/>
    <tableColumn id="7" xr3:uid="{594C8886-5584-4939-B1B4-317749B78355}" name="TDs" dataDxfId="21"/>
    <tableColumn id="8" xr3:uid="{695B046E-C7FF-49F8-8405-90E753A3FFF6}" name="Rec" dataDxfId="20"/>
    <tableColumn id="9" xr3:uid="{773349B0-DBA2-43BF-A7B7-44A8744F7875}" name="RecYards2" dataDxfId="19"/>
    <tableColumn id="10" xr3:uid="{B6106A9D-E64D-440E-ABAF-B7A74B481AD5}" name="TDs3" dataDxfId="18"/>
    <tableColumn id="11" xr3:uid="{481C619D-2FDE-4D2B-8636-197F018207DD}" name="Fmbl" dataDxfId="17"/>
    <tableColumn id="14" xr3:uid="{64B1938D-A4CD-4921-B0FF-904788D9C69D}" name="100 Yard Receiving Games" dataDxfId="16"/>
    <tableColumn id="12" xr3:uid="{3F266A62-F165-47AB-A783-407942E9AA22}" name="100 Yard Rushing Games" dataDxfId="1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E2BD72-D191-4DFD-9B85-4282ABD19635}" name="Table1" displayName="Table1" ref="A1:L33" totalsRowShown="0">
  <autoFilter ref="A1:L33" xr:uid="{B747D318-BEA3-4B87-96A3-E5E3E6E57F41}"/>
  <sortState xmlns:xlrd2="http://schemas.microsoft.com/office/spreadsheetml/2017/richdata2" ref="A2:L33">
    <sortCondition descending="1" ref="C1:C33"/>
  </sortState>
  <tableColumns count="12">
    <tableColumn id="1" xr3:uid="{8F9D19B2-4381-40EE-A6D5-745C51661A36}" name="Player"/>
    <tableColumn id="12" xr3:uid="{9B57DE77-95BB-4D98-B306-A8ACA5946ED1}" name="Column1"/>
    <tableColumn id="2" xr3:uid="{D9DBEB00-D2BA-486E-9C05-58597D4DAA32}" name="Prj" dataDxfId="14">
      <calculatedColumnFormula>(E2*Scoring!C$23)+(F2*Scoring!C$24)+(G2*Scoring!C$25)+(H2*Scoring!C$26)+(I2*Scoring!C$27)+(J2*Scoring!C$28)+(K2)</calculatedColumnFormula>
    </tableColumn>
    <tableColumn id="11" xr3:uid="{D1434847-A11E-4B99-BE32-55DE86A4D2D4}" name="Bye" dataDxfId="13">
      <calculatedColumnFormula>SUMIF(Bye!A:A, B2, Bye!B:B)</calculatedColumnFormula>
    </tableColumn>
    <tableColumn id="3" xr3:uid="{D6D70592-DCFD-4E31-BA06-9E2207D514F7}" name="Sack" dataDxfId="12"/>
    <tableColumn id="4" xr3:uid="{B83CDC55-56BC-4E35-8109-AD11D6C8A47F}" name="INT" dataDxfId="11"/>
    <tableColumn id="5" xr3:uid="{1C31E1E7-8D86-4CF3-8779-F5A69ACBB5A9}" name="FR" dataDxfId="10"/>
    <tableColumn id="6" xr3:uid="{58DC2D41-5F96-4EEA-ACEB-3D0406188D97}" name="FF" dataDxfId="9"/>
    <tableColumn id="7" xr3:uid="{67614ECD-309A-4D39-A697-29FE80153508}" name="TD" dataDxfId="8"/>
    <tableColumn id="8" xr3:uid="{47791109-6026-4340-B43A-097CE183B495}" name="Safety" dataDxfId="7"/>
    <tableColumn id="9" xr3:uid="{1099263E-62A3-44C5-BE95-F2C9ECD1F3E9}" name="PPG" dataDxfId="6"/>
    <tableColumn id="10" xr3:uid="{25B3EC77-4282-4CAC-989B-F11B492CB32A}" name="Yards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5973D2A-E19B-46E1-A6A3-7836F460872D}" name="Table7" displayName="Table7" ref="A1:F33" totalsRowShown="0">
  <autoFilter ref="A1:F33" xr:uid="{273BC491-2775-432B-AF91-60B463D0B585}"/>
  <sortState xmlns:xlrd2="http://schemas.microsoft.com/office/spreadsheetml/2017/richdata2" ref="A2:F33">
    <sortCondition descending="1" ref="D1:D33"/>
  </sortState>
  <tableColumns count="6">
    <tableColumn id="1" xr3:uid="{153E60DB-8208-4332-9206-DC38BC29D46C}" name="Player"/>
    <tableColumn id="2" xr3:uid="{FEFE6EF3-CE0C-4F42-B87B-AD0EB13A6ECC}" name="Team"/>
    <tableColumn id="6" xr3:uid="{BEF46568-7F5E-4B8D-8A82-9BD3F5ABACFC}" name="Bye" dataDxfId="4">
      <calculatedColumnFormula>SUMIF(Bye!A:A, B2, Bye!B:B)</calculatedColumnFormula>
    </tableColumn>
    <tableColumn id="3" xr3:uid="{34EC9645-8714-4BB8-B952-A8DD982E23BD}" name="Proj" dataDxfId="3">
      <calculatedColumnFormula>(E2*Scoring!C$30)+(F2*Scoring!C$31)</calculatedColumnFormula>
    </tableColumn>
    <tableColumn id="4" xr3:uid="{40BE03F6-6C34-4EBE-BFC3-E97E637002E2}" name="FG" dataDxfId="2"/>
    <tableColumn id="5" xr3:uid="{2381E001-6DA8-4D13-A8CF-F8C94D27EDB4}" name="XP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076B-BAD0-4316-BA2B-45F1D8E61322}">
  <dimension ref="A1:F33"/>
  <sheetViews>
    <sheetView topLeftCell="A12" workbookViewId="0">
      <selection activeCell="C15" sqref="C15"/>
    </sheetView>
  </sheetViews>
  <sheetFormatPr defaultRowHeight="15" x14ac:dyDescent="0.25"/>
  <cols>
    <col min="2" max="2" width="20.140625" bestFit="1" customWidth="1"/>
    <col min="4" max="4" width="14.42578125" bestFit="1" customWidth="1"/>
    <col min="5" max="5" width="19.85546875" customWidth="1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11" t="s">
        <v>198</v>
      </c>
      <c r="C2" s="11"/>
      <c r="D2" s="11"/>
      <c r="E2" s="11"/>
      <c r="F2" s="4"/>
    </row>
    <row r="3" spans="1:6" x14ac:dyDescent="0.25">
      <c r="A3" s="4"/>
      <c r="B3" s="3" t="s">
        <v>200</v>
      </c>
      <c r="C3" s="6">
        <v>25</v>
      </c>
      <c r="D3" t="s">
        <v>201</v>
      </c>
      <c r="E3">
        <f>1/C3</f>
        <v>0.04</v>
      </c>
      <c r="F3" s="4"/>
    </row>
    <row r="4" spans="1:6" x14ac:dyDescent="0.25">
      <c r="A4" s="4"/>
      <c r="B4" s="3" t="s">
        <v>122</v>
      </c>
      <c r="C4" s="6">
        <v>6</v>
      </c>
      <c r="F4" s="4"/>
    </row>
    <row r="5" spans="1:6" x14ac:dyDescent="0.25">
      <c r="A5" s="4"/>
      <c r="B5" s="3" t="s">
        <v>203</v>
      </c>
      <c r="C5" s="6">
        <v>3</v>
      </c>
      <c r="F5" s="4"/>
    </row>
    <row r="6" spans="1:6" x14ac:dyDescent="0.25">
      <c r="A6" s="4"/>
      <c r="B6" s="3" t="s">
        <v>125</v>
      </c>
      <c r="C6" s="6">
        <v>-1</v>
      </c>
      <c r="F6" s="4"/>
    </row>
    <row r="7" spans="1:6" x14ac:dyDescent="0.25">
      <c r="A7" s="4"/>
      <c r="B7" s="3" t="s">
        <v>123</v>
      </c>
      <c r="C7" s="6">
        <v>10</v>
      </c>
      <c r="D7" t="s">
        <v>201</v>
      </c>
      <c r="E7">
        <f>1/C7</f>
        <v>0.1</v>
      </c>
      <c r="F7" s="4"/>
    </row>
    <row r="8" spans="1:6" x14ac:dyDescent="0.25">
      <c r="A8" s="4"/>
      <c r="B8" s="3" t="s">
        <v>205</v>
      </c>
      <c r="C8" s="6">
        <v>3</v>
      </c>
      <c r="F8" s="4"/>
    </row>
    <row r="9" spans="1:6" x14ac:dyDescent="0.25">
      <c r="A9" s="4"/>
      <c r="B9" s="3" t="s">
        <v>124</v>
      </c>
      <c r="C9" s="6">
        <v>6</v>
      </c>
      <c r="F9" s="4"/>
    </row>
    <row r="10" spans="1:6" x14ac:dyDescent="0.25">
      <c r="A10" s="4"/>
      <c r="B10" s="3" t="s">
        <v>126</v>
      </c>
      <c r="C10" s="6">
        <v>-1</v>
      </c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11" t="s">
        <v>197</v>
      </c>
      <c r="C12" s="11"/>
      <c r="D12" s="11"/>
      <c r="E12" s="11"/>
      <c r="F12" s="4"/>
    </row>
    <row r="13" spans="1:6" x14ac:dyDescent="0.25">
      <c r="A13" s="4"/>
      <c r="B13" s="3" t="s">
        <v>202</v>
      </c>
      <c r="C13" s="6">
        <v>10</v>
      </c>
      <c r="D13" t="s">
        <v>201</v>
      </c>
      <c r="E13">
        <f>1/C13</f>
        <v>0.1</v>
      </c>
      <c r="F13" s="4"/>
    </row>
    <row r="14" spans="1:6" x14ac:dyDescent="0.25">
      <c r="A14" s="4"/>
      <c r="B14" s="3" t="s">
        <v>127</v>
      </c>
      <c r="C14" s="6">
        <v>6</v>
      </c>
      <c r="F14" s="4"/>
    </row>
    <row r="15" spans="1:6" x14ac:dyDescent="0.25">
      <c r="A15" s="4"/>
      <c r="B15" s="3" t="s">
        <v>204</v>
      </c>
      <c r="C15" s="6">
        <v>3</v>
      </c>
      <c r="F15" s="4"/>
    </row>
    <row r="16" spans="1:6" x14ac:dyDescent="0.25">
      <c r="A16" s="4"/>
      <c r="B16" s="3" t="s">
        <v>138</v>
      </c>
      <c r="C16" s="6">
        <v>1</v>
      </c>
      <c r="F16" s="4"/>
    </row>
    <row r="17" spans="1:6" x14ac:dyDescent="0.25">
      <c r="A17" s="4"/>
      <c r="B17" s="3" t="s">
        <v>128</v>
      </c>
      <c r="C17" s="6">
        <v>10</v>
      </c>
      <c r="D17" t="s">
        <v>201</v>
      </c>
      <c r="E17">
        <f>1/C17</f>
        <v>0.1</v>
      </c>
      <c r="F17" s="4"/>
    </row>
    <row r="18" spans="1:6" x14ac:dyDescent="0.25">
      <c r="A18" s="4"/>
      <c r="B18" s="3" t="s">
        <v>129</v>
      </c>
      <c r="C18" s="6">
        <v>6</v>
      </c>
      <c r="F18" s="4"/>
    </row>
    <row r="19" spans="1:6" x14ac:dyDescent="0.25">
      <c r="A19" s="4"/>
      <c r="B19" s="3" t="s">
        <v>204</v>
      </c>
      <c r="C19" s="6">
        <v>3</v>
      </c>
      <c r="F19" s="4"/>
    </row>
    <row r="20" spans="1:6" x14ac:dyDescent="0.25">
      <c r="A20" s="4"/>
      <c r="B20" s="3" t="s">
        <v>130</v>
      </c>
      <c r="C20" s="6">
        <v>-1</v>
      </c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11" t="s">
        <v>196</v>
      </c>
      <c r="C22" s="11"/>
      <c r="D22" s="11"/>
      <c r="E22" s="11"/>
      <c r="F22" s="4"/>
    </row>
    <row r="23" spans="1:6" x14ac:dyDescent="0.25">
      <c r="A23" s="4"/>
      <c r="B23" s="3" t="s">
        <v>131</v>
      </c>
      <c r="C23" s="6">
        <v>1</v>
      </c>
      <c r="F23" s="4"/>
    </row>
    <row r="24" spans="1:6" x14ac:dyDescent="0.25">
      <c r="A24" s="4"/>
      <c r="B24" s="3" t="s">
        <v>125</v>
      </c>
      <c r="C24" s="6">
        <v>2</v>
      </c>
      <c r="F24" s="4"/>
    </row>
    <row r="25" spans="1:6" x14ac:dyDescent="0.25">
      <c r="A25" s="4"/>
      <c r="B25" s="3" t="s">
        <v>132</v>
      </c>
      <c r="C25" s="6">
        <v>2</v>
      </c>
      <c r="F25" s="4"/>
    </row>
    <row r="26" spans="1:6" x14ac:dyDescent="0.25">
      <c r="A26" s="4"/>
      <c r="B26" s="3" t="s">
        <v>178</v>
      </c>
      <c r="C26" s="6">
        <v>0</v>
      </c>
      <c r="F26" s="4"/>
    </row>
    <row r="27" spans="1:6" x14ac:dyDescent="0.25">
      <c r="A27" s="4"/>
      <c r="B27" s="3" t="s">
        <v>133</v>
      </c>
      <c r="C27" s="6">
        <v>6</v>
      </c>
      <c r="F27" s="4"/>
    </row>
    <row r="28" spans="1:6" x14ac:dyDescent="0.25">
      <c r="A28" s="4"/>
      <c r="B28" s="3" t="s">
        <v>134</v>
      </c>
      <c r="C28" s="6">
        <v>2</v>
      </c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11" t="s">
        <v>195</v>
      </c>
      <c r="C30" s="11"/>
      <c r="D30" s="11"/>
      <c r="E30" s="11"/>
      <c r="F30" s="4"/>
    </row>
    <row r="31" spans="1:6" x14ac:dyDescent="0.25">
      <c r="A31" s="4"/>
      <c r="B31" t="s">
        <v>135</v>
      </c>
      <c r="C31" s="6">
        <v>3</v>
      </c>
      <c r="F31" s="4"/>
    </row>
    <row r="32" spans="1:6" x14ac:dyDescent="0.25">
      <c r="A32" s="4"/>
      <c r="B32" t="s">
        <v>136</v>
      </c>
      <c r="C32" s="6">
        <v>1</v>
      </c>
      <c r="F32" s="4"/>
    </row>
    <row r="33" spans="1:6" x14ac:dyDescent="0.25">
      <c r="A33" s="4"/>
      <c r="B33" s="4"/>
      <c r="C33" s="4"/>
      <c r="D33" s="4"/>
      <c r="E33" s="4"/>
      <c r="F33" s="4"/>
    </row>
  </sheetData>
  <mergeCells count="4">
    <mergeCell ref="B30:E30"/>
    <mergeCell ref="B22:E22"/>
    <mergeCell ref="B12:E12"/>
    <mergeCell ref="B2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86C9-4A07-4472-8AAF-6495C85DD6AB}">
  <dimension ref="A1:S45"/>
  <sheetViews>
    <sheetView workbookViewId="0">
      <selection activeCell="N2" sqref="N2:N34"/>
    </sheetView>
  </sheetViews>
  <sheetFormatPr defaultRowHeight="15" x14ac:dyDescent="0.25"/>
  <cols>
    <col min="1" max="1" width="18.5703125" bestFit="1" customWidth="1"/>
    <col min="3" max="3" width="15.85546875" style="2" customWidth="1"/>
    <col min="4" max="4" width="6.5703125" style="5" bestFit="1" customWidth="1"/>
    <col min="5" max="7" width="9.140625" style="1"/>
    <col min="9" max="12" width="9.140625" style="1"/>
    <col min="14" max="14" width="24.7109375" style="1" bestFit="1" customWidth="1"/>
    <col min="15" max="15" width="25.140625" style="1" bestFit="1" customWidth="1"/>
    <col min="16" max="16" width="9.140625" style="1"/>
    <col min="17" max="17" width="10.28515625" style="1" bestFit="1" customWidth="1"/>
    <col min="19" max="19" width="0" hidden="1" customWidth="1"/>
  </cols>
  <sheetData>
    <row r="1" spans="1:19" x14ac:dyDescent="0.25">
      <c r="A1" t="s">
        <v>0</v>
      </c>
      <c r="B1" t="s">
        <v>1</v>
      </c>
      <c r="C1" s="2" t="s">
        <v>137</v>
      </c>
      <c r="D1" s="5" t="s">
        <v>199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397</v>
      </c>
      <c r="O1" s="1" t="s">
        <v>398</v>
      </c>
      <c r="P1"/>
      <c r="Q1"/>
    </row>
    <row r="2" spans="1:19" x14ac:dyDescent="0.25">
      <c r="A2" t="s">
        <v>39</v>
      </c>
      <c r="B2" t="s">
        <v>40</v>
      </c>
      <c r="C2" s="7">
        <f>(G2*Scoring!E$3)+(H2*Scoring!C$4)+(I2*Scoring!C$6)+(K2*Scoring!E$7)+(L2*Scoring!C$9)+(M2*Scoring!C$10)+(N2*Scoring!C9)+(O2*Scoring!C19)</f>
        <v>492.51099999999997</v>
      </c>
      <c r="D2" s="5">
        <f>SUMIF(Bye!A:A, B2, Bye!B:B)</f>
        <v>10</v>
      </c>
      <c r="E2" s="1">
        <v>313.35000000000002</v>
      </c>
      <c r="F2" s="1">
        <v>434.3</v>
      </c>
      <c r="G2" s="1">
        <v>4761.3999999999996</v>
      </c>
      <c r="H2" s="1">
        <v>39.15</v>
      </c>
      <c r="I2" s="1">
        <v>10.5</v>
      </c>
      <c r="J2" s="1">
        <v>48.2</v>
      </c>
      <c r="K2" s="1">
        <v>199.55</v>
      </c>
      <c r="L2" s="1">
        <v>2.75</v>
      </c>
      <c r="M2" s="1">
        <v>3.8</v>
      </c>
      <c r="N2" s="1">
        <v>7.5</v>
      </c>
      <c r="O2" s="1">
        <v>0</v>
      </c>
      <c r="P2"/>
      <c r="Q2"/>
      <c r="S2" s="8">
        <v>7.5</v>
      </c>
    </row>
    <row r="3" spans="1:19" x14ac:dyDescent="0.25">
      <c r="A3" t="s">
        <v>11</v>
      </c>
      <c r="B3" t="s">
        <v>12</v>
      </c>
      <c r="C3" s="7">
        <f>(G3*Scoring!E$3)+(H3*Scoring!C$4)+(I3*Scoring!C$6)+(K3*Scoring!E$7)+(L3*Scoring!C$9)+(M3*Scoring!C$10)+(N3*Scoring!C15)+(O3*Scoring!C25)</f>
        <v>473.92350000000005</v>
      </c>
      <c r="D3" s="5">
        <f>SUMIF(Bye!A:A, B3, Bye!B:B)</f>
        <v>7</v>
      </c>
      <c r="E3" s="1">
        <v>238.9</v>
      </c>
      <c r="F3" s="1">
        <v>319.60000000000002</v>
      </c>
      <c r="G3" s="1">
        <v>4047.2249999999999</v>
      </c>
      <c r="H3" s="1">
        <v>35.164500000000004</v>
      </c>
      <c r="I3" s="1">
        <v>8.3000000000000007</v>
      </c>
      <c r="J3" s="1">
        <v>134.69999999999999</v>
      </c>
      <c r="K3" s="1">
        <v>781.47500000000002</v>
      </c>
      <c r="L3" s="1">
        <v>4.0750000000000002</v>
      </c>
      <c r="M3" s="1">
        <v>4.5</v>
      </c>
      <c r="N3" s="1">
        <v>3.75</v>
      </c>
      <c r="O3" s="1">
        <v>0</v>
      </c>
      <c r="P3"/>
      <c r="Q3"/>
      <c r="S3" s="9">
        <v>7.5</v>
      </c>
    </row>
    <row r="4" spans="1:19" x14ac:dyDescent="0.25">
      <c r="A4" t="s">
        <v>22</v>
      </c>
      <c r="B4" t="s">
        <v>23</v>
      </c>
      <c r="C4" s="7">
        <f>(G4*Scoring!E$3)+(H4*Scoring!C$4)+(I4*Scoring!C$6)+(K4*Scoring!E$7)+(L4*Scoring!C$9)+(M4*Scoring!C$10)+(N4*Scoring!C18)+(O4*Scoring!C28)</f>
        <v>472.59000001000004</v>
      </c>
      <c r="D4" s="5">
        <f>SUMIF(Bye!A:A, B4, Bye!B:B)</f>
        <v>7</v>
      </c>
      <c r="E4" s="1">
        <v>260.3</v>
      </c>
      <c r="F4" s="1">
        <v>333.7</v>
      </c>
      <c r="G4" s="1">
        <v>3992.25</v>
      </c>
      <c r="H4" s="1">
        <v>29.75</v>
      </c>
      <c r="I4" s="1">
        <v>10.4</v>
      </c>
      <c r="J4" s="1">
        <v>115.9</v>
      </c>
      <c r="K4" s="1">
        <v>577</v>
      </c>
      <c r="L4" s="1">
        <v>11.583333334999999</v>
      </c>
      <c r="M4" s="1">
        <v>3.4</v>
      </c>
      <c r="N4" s="1">
        <v>3.5</v>
      </c>
      <c r="O4" s="1">
        <v>0</v>
      </c>
      <c r="P4"/>
      <c r="Q4"/>
      <c r="S4" s="8">
        <v>7.5</v>
      </c>
    </row>
    <row r="5" spans="1:19" x14ac:dyDescent="0.25">
      <c r="A5" t="s">
        <v>350</v>
      </c>
      <c r="B5" t="s">
        <v>56</v>
      </c>
      <c r="C5" s="7">
        <f>(G5*Scoring!E$3)+(H5*Scoring!C$4)+(I5*Scoring!C$6)+(K5*Scoring!E$7)+(L5*Scoring!C$9)+(M5*Scoring!C$10)+(N5*Scoring!C7)+(O5*Scoring!C17)</f>
        <v>460.29699999999997</v>
      </c>
      <c r="D5" s="5">
        <f>SUMIF(Bye!A:A, B5, Bye!B:B)</f>
        <v>12</v>
      </c>
      <c r="E5" s="1">
        <v>266.55</v>
      </c>
      <c r="F5" s="1">
        <v>362.2</v>
      </c>
      <c r="G5" s="1">
        <v>3970.8</v>
      </c>
      <c r="H5" s="1">
        <v>27</v>
      </c>
      <c r="I5" s="1">
        <v>10.6</v>
      </c>
      <c r="J5" s="1">
        <v>137.5</v>
      </c>
      <c r="K5" s="1">
        <v>800.65000000000009</v>
      </c>
      <c r="L5" s="1">
        <v>6.25</v>
      </c>
      <c r="M5" s="1">
        <v>2.5</v>
      </c>
      <c r="N5" s="1">
        <v>3.5</v>
      </c>
      <c r="O5" s="1">
        <v>0</v>
      </c>
      <c r="P5"/>
      <c r="Q5"/>
      <c r="S5" s="9">
        <v>5</v>
      </c>
    </row>
    <row r="6" spans="1:19" x14ac:dyDescent="0.25">
      <c r="A6" t="s">
        <v>30</v>
      </c>
      <c r="B6" t="s">
        <v>24</v>
      </c>
      <c r="C6" s="7">
        <f>(G6*Scoring!E$3)+(H6*Scoring!C$4)+(I6*Scoring!C$6)+(K6*Scoring!E$7)+(L6*Scoring!C$9)+(M6*Scoring!C$10)+(N6*Scoring!C33)+(O6*Scoring!C43)</f>
        <v>429.39100000000008</v>
      </c>
      <c r="D6" s="5">
        <f>SUMIF(Bye!A:A, B6, Bye!B:B)</f>
        <v>9</v>
      </c>
      <c r="E6" s="1">
        <v>277.10000000000002</v>
      </c>
      <c r="F6" s="1">
        <v>384</v>
      </c>
      <c r="G6" s="1">
        <v>4354.1499999999996</v>
      </c>
      <c r="H6" s="1">
        <v>36.75</v>
      </c>
      <c r="I6" s="1">
        <v>14.7</v>
      </c>
      <c r="J6" s="1">
        <v>64.400000000000006</v>
      </c>
      <c r="K6" s="1">
        <v>302.25</v>
      </c>
      <c r="L6" s="1">
        <v>3.8499999999999996</v>
      </c>
      <c r="M6" s="1">
        <v>3.9</v>
      </c>
      <c r="N6" s="1">
        <v>5</v>
      </c>
      <c r="O6" s="1">
        <v>0</v>
      </c>
      <c r="P6"/>
      <c r="Q6"/>
      <c r="S6" s="8">
        <v>5</v>
      </c>
    </row>
    <row r="7" spans="1:19" x14ac:dyDescent="0.25">
      <c r="A7" t="s">
        <v>58</v>
      </c>
      <c r="B7" t="s">
        <v>29</v>
      </c>
      <c r="C7" s="7">
        <f>(G7*Scoring!E$3)+(H7*Scoring!C$4)+(I7*Scoring!C$6)+(K7*Scoring!E$7)+(L7*Scoring!C$9)+(M7*Scoring!C$10)+(N7*Scoring!C32)+(O7*Scoring!C42)</f>
        <v>420.85771429000005</v>
      </c>
      <c r="D7" s="5">
        <f>SUMIF(Bye!A:A, B7, Bye!B:B)</f>
        <v>9</v>
      </c>
      <c r="E7" s="1">
        <v>230.6</v>
      </c>
      <c r="F7" s="1">
        <v>311.5</v>
      </c>
      <c r="G7" s="1">
        <v>3423.8357145</v>
      </c>
      <c r="H7" s="1">
        <v>23.385714284999999</v>
      </c>
      <c r="I7" s="1">
        <v>8.9</v>
      </c>
      <c r="J7" s="1">
        <v>147.30000000000001</v>
      </c>
      <c r="K7" s="1">
        <v>660.9</v>
      </c>
      <c r="L7" s="1">
        <v>14.8</v>
      </c>
      <c r="M7" s="1">
        <v>3.9</v>
      </c>
      <c r="N7" s="1">
        <v>1.5</v>
      </c>
      <c r="O7" s="1">
        <v>0</v>
      </c>
      <c r="P7"/>
      <c r="Q7"/>
      <c r="S7" s="9">
        <v>4.5</v>
      </c>
    </row>
    <row r="8" spans="1:19" x14ac:dyDescent="0.25">
      <c r="A8" t="s">
        <v>13</v>
      </c>
      <c r="B8" t="s">
        <v>14</v>
      </c>
      <c r="C8" s="7">
        <f>(G8*Scoring!E$3)+(H8*Scoring!C$4)+(I8*Scoring!C$6)+(K8*Scoring!E$7)+(L8*Scoring!C$9)+(M8*Scoring!C$10)+(N8*Scoring!C14)+(O8*Scoring!C24)</f>
        <v>409.535090905</v>
      </c>
      <c r="D8" s="5">
        <f>SUMIF(Bye!A:A, B8, Bye!B:B)</f>
        <v>10</v>
      </c>
      <c r="E8" s="1">
        <v>302.7</v>
      </c>
      <c r="F8" s="1">
        <v>409.8</v>
      </c>
      <c r="G8" s="1">
        <v>4251.9909090000001</v>
      </c>
      <c r="H8" s="1">
        <v>30.604545455</v>
      </c>
      <c r="I8" s="1">
        <v>12.2</v>
      </c>
      <c r="J8" s="1">
        <v>75.5</v>
      </c>
      <c r="K8" s="1">
        <v>304.91818180000001</v>
      </c>
      <c r="L8" s="1">
        <v>2.1727272725</v>
      </c>
      <c r="M8" s="1">
        <v>2.5</v>
      </c>
      <c r="N8" s="1">
        <v>4.5</v>
      </c>
      <c r="O8" s="1">
        <v>0</v>
      </c>
      <c r="P8"/>
      <c r="Q8"/>
      <c r="S8" s="8">
        <v>4.5</v>
      </c>
    </row>
    <row r="9" spans="1:19" x14ac:dyDescent="0.25">
      <c r="A9" t="s">
        <v>351</v>
      </c>
      <c r="B9" t="s">
        <v>57</v>
      </c>
      <c r="C9" s="7">
        <f>(G9*Scoring!E$3)+(H9*Scoring!C$4)+(I9*Scoring!C$6)+(K9*Scoring!E$7)+(L9*Scoring!C$9)+(M9*Scoring!C$10)+(N9*Scoring!C13)+(O9*Scoring!C23)</f>
        <v>387.1248250000001</v>
      </c>
      <c r="D9" s="5">
        <f>SUMIF(Bye!A:A, B9, Bye!B:B)</f>
        <v>5</v>
      </c>
      <c r="E9" s="1">
        <v>282.95</v>
      </c>
      <c r="F9" s="1">
        <v>359.6</v>
      </c>
      <c r="G9" s="1">
        <v>3917.605</v>
      </c>
      <c r="H9" s="1">
        <v>25.535</v>
      </c>
      <c r="I9" s="1">
        <v>10.4</v>
      </c>
      <c r="J9" s="1">
        <v>86.6</v>
      </c>
      <c r="K9" s="1">
        <v>486.23124999999999</v>
      </c>
      <c r="L9" s="1">
        <v>1.83125</v>
      </c>
      <c r="M9" s="1">
        <v>4.5</v>
      </c>
      <c r="N9" s="1">
        <v>3.25</v>
      </c>
      <c r="O9" s="1">
        <v>0</v>
      </c>
      <c r="P9"/>
      <c r="Q9"/>
      <c r="S9" s="9">
        <v>4.5</v>
      </c>
    </row>
    <row r="10" spans="1:19" x14ac:dyDescent="0.25">
      <c r="A10" t="s">
        <v>309</v>
      </c>
      <c r="B10" t="s">
        <v>17</v>
      </c>
      <c r="C10" s="7">
        <f>(G10*Scoring!E$3)+(H10*Scoring!C$4)+(I10*Scoring!C$6)+(K10*Scoring!E$7)+(L10*Scoring!C$9)+(M10*Scoring!C$10)+(N10*Scoring!C17)+(O10*Scoring!C27)</f>
        <v>386.78707692500001</v>
      </c>
      <c r="D10" s="5">
        <f>SUMIF(Bye!A:A, B10, Bye!B:B)</f>
        <v>6</v>
      </c>
      <c r="E10" s="1">
        <v>279.95</v>
      </c>
      <c r="F10" s="1">
        <v>359.7</v>
      </c>
      <c r="G10" s="1">
        <v>4132.3500000000004</v>
      </c>
      <c r="H10" s="1">
        <v>26.88</v>
      </c>
      <c r="I10" s="1">
        <v>10.6</v>
      </c>
      <c r="J10" s="1">
        <v>58.7</v>
      </c>
      <c r="K10" s="1">
        <v>244.13076925000001</v>
      </c>
      <c r="L10" s="1">
        <v>0.85</v>
      </c>
      <c r="M10" s="1">
        <v>3.7</v>
      </c>
      <c r="N10" s="1">
        <v>4.5</v>
      </c>
      <c r="O10" s="1">
        <v>0</v>
      </c>
      <c r="P10"/>
      <c r="Q10"/>
      <c r="S10" s="8">
        <v>4</v>
      </c>
    </row>
    <row r="11" spans="1:19" x14ac:dyDescent="0.25">
      <c r="A11" t="s">
        <v>310</v>
      </c>
      <c r="B11" t="s">
        <v>44</v>
      </c>
      <c r="C11" s="7">
        <f>(G11*Scoring!E$3)+(H11*Scoring!C$4)+(I11*Scoring!C$6)+(K11*Scoring!E$7)+(L11*Scoring!C$9)+(M11*Scoring!C$10)+(N11*Scoring!C19)+(O11*Scoring!C29)</f>
        <v>386.40171429899999</v>
      </c>
      <c r="D11" s="5">
        <f>SUMIF(Bye!A:A, B11, Bye!B:B)</f>
        <v>14</v>
      </c>
      <c r="E11" s="1">
        <v>262.64999999999998</v>
      </c>
      <c r="F11" s="1">
        <v>351.3</v>
      </c>
      <c r="G11" s="1">
        <v>4354.1499999999996</v>
      </c>
      <c r="H11" s="1">
        <v>25.692857145000001</v>
      </c>
      <c r="I11" s="1">
        <v>12.5</v>
      </c>
      <c r="J11" s="1">
        <v>64.599999999999994</v>
      </c>
      <c r="K11" s="1">
        <v>292.5</v>
      </c>
      <c r="L11" s="1">
        <v>3.6214285715000001</v>
      </c>
      <c r="M11" s="1">
        <v>2.9</v>
      </c>
      <c r="N11" s="1">
        <v>7.5</v>
      </c>
      <c r="O11" s="1">
        <v>0</v>
      </c>
      <c r="P11"/>
      <c r="Q11"/>
      <c r="S11" s="9">
        <v>4</v>
      </c>
    </row>
    <row r="12" spans="1:19" x14ac:dyDescent="0.25">
      <c r="A12" t="s">
        <v>352</v>
      </c>
      <c r="B12" t="s">
        <v>45</v>
      </c>
      <c r="C12" s="7">
        <f>(G12*Scoring!E$3)+(H12*Scoring!C$4)+(I12*Scoring!C$6)+(K12*Scoring!E$7)+(L12*Scoring!C$9)+(M12*Scoring!C$10)+(N12*Scoring!C5)+(O12*Scoring!C15)</f>
        <v>385.57445455299995</v>
      </c>
      <c r="D12" s="5">
        <f>SUMIF(Bye!A:A, B12, Bye!B:B)</f>
        <v>12</v>
      </c>
      <c r="E12" s="1">
        <v>280.25</v>
      </c>
      <c r="F12" s="1">
        <v>365.9</v>
      </c>
      <c r="G12" s="1">
        <v>3930.6681819999999</v>
      </c>
      <c r="H12" s="1">
        <v>28.439999999999998</v>
      </c>
      <c r="I12" s="1">
        <v>12.1</v>
      </c>
      <c r="J12" s="1">
        <v>88.7</v>
      </c>
      <c r="K12" s="1">
        <v>415.35</v>
      </c>
      <c r="L12" s="1">
        <v>3.2954545455000002</v>
      </c>
      <c r="M12" s="1">
        <v>2</v>
      </c>
      <c r="N12" s="1">
        <v>3.5</v>
      </c>
      <c r="O12" s="1">
        <v>0</v>
      </c>
      <c r="P12"/>
      <c r="Q12"/>
      <c r="S12" s="8">
        <v>4</v>
      </c>
    </row>
    <row r="13" spans="1:19" x14ac:dyDescent="0.25">
      <c r="A13" t="s">
        <v>20</v>
      </c>
      <c r="B13" t="s">
        <v>21</v>
      </c>
      <c r="C13" s="7">
        <f>(G13*Scoring!E$3)+(H13*Scoring!C$4)+(I13*Scoring!C$6)+(K13*Scoring!E$7)+(L13*Scoring!C$9)+(M13*Scoring!C$10)+(N13*Scoring!C24)+(O13*Scoring!C34)</f>
        <v>379.19814000499997</v>
      </c>
      <c r="D13" s="5">
        <f>SUMIF(Bye!A:A, B13, Bye!B:B)</f>
        <v>8</v>
      </c>
      <c r="E13" s="1">
        <v>270.25</v>
      </c>
      <c r="F13" s="1">
        <v>366.3</v>
      </c>
      <c r="G13" s="1">
        <v>3776.5833334999998</v>
      </c>
      <c r="H13" s="1">
        <v>23.716949999999997</v>
      </c>
      <c r="I13" s="1">
        <v>11.2</v>
      </c>
      <c r="J13" s="1">
        <v>88.6</v>
      </c>
      <c r="K13" s="1">
        <v>568.66666665000002</v>
      </c>
      <c r="L13" s="1">
        <v>6.3277400000000004</v>
      </c>
      <c r="M13" s="1">
        <v>3.8</v>
      </c>
      <c r="N13" s="1">
        <v>3</v>
      </c>
      <c r="O13" s="1">
        <v>0</v>
      </c>
      <c r="P13"/>
      <c r="Q13"/>
      <c r="S13" s="9">
        <v>3.75</v>
      </c>
    </row>
    <row r="14" spans="1:19" x14ac:dyDescent="0.25">
      <c r="A14" t="s">
        <v>404</v>
      </c>
      <c r="B14" t="s">
        <v>48</v>
      </c>
      <c r="C14" s="7">
        <f>(G14*Scoring!E$3)+(H14*Scoring!C$4)+(I14*Scoring!C$6)+(K14*Scoring!E$7)+(L14*Scoring!C$9)+(M14*Scoring!C$10)+(N14*Scoring!C26)+(O14*Scoring!C36)</f>
        <v>377.1702499999999</v>
      </c>
      <c r="D14" s="5">
        <f>SUMIF(Bye!A:A, B14, Bye!B:B)</f>
        <v>9</v>
      </c>
      <c r="E14" s="1">
        <v>248.7</v>
      </c>
      <c r="F14" s="1">
        <v>309.3</v>
      </c>
      <c r="G14" s="1">
        <v>3606.2562499999999</v>
      </c>
      <c r="H14" s="1">
        <v>20.58</v>
      </c>
      <c r="I14" s="1">
        <v>11.1</v>
      </c>
      <c r="J14" s="1">
        <v>135.30000000000001</v>
      </c>
      <c r="K14" s="1">
        <v>754.4</v>
      </c>
      <c r="L14" s="1">
        <v>8.1499999999999986</v>
      </c>
      <c r="M14" s="1">
        <v>3.8</v>
      </c>
      <c r="N14" s="1">
        <v>2.5</v>
      </c>
      <c r="O14" s="1">
        <v>0</v>
      </c>
      <c r="P14"/>
      <c r="Q14"/>
      <c r="S14" s="8">
        <v>3.75</v>
      </c>
    </row>
    <row r="15" spans="1:19" x14ac:dyDescent="0.25">
      <c r="A15" t="s">
        <v>36</v>
      </c>
      <c r="B15" t="s">
        <v>35</v>
      </c>
      <c r="C15" s="7">
        <f>(G15*Scoring!E$3)+(H15*Scoring!C$4)+(I15*Scoring!C$6)+(K15*Scoring!E$7)+(L15*Scoring!C$9)+(M15*Scoring!C$10)+(N15*Scoring!C20)+(O15*Scoring!C30)</f>
        <v>354.19916665750003</v>
      </c>
      <c r="D15" s="5">
        <f>SUMIF(Bye!A:A, B15, Bye!B:B)</f>
        <v>8</v>
      </c>
      <c r="E15" s="1">
        <v>275.3</v>
      </c>
      <c r="F15" s="1">
        <v>380.9</v>
      </c>
      <c r="G15" s="1">
        <v>4334.875</v>
      </c>
      <c r="H15" s="1">
        <v>31.341666665000002</v>
      </c>
      <c r="I15" s="1">
        <v>11.5</v>
      </c>
      <c r="J15" s="1">
        <v>30.3</v>
      </c>
      <c r="K15" s="1">
        <v>64.041666665000008</v>
      </c>
      <c r="L15" s="1">
        <v>0.95833333350000005</v>
      </c>
      <c r="M15" s="1">
        <v>2.9</v>
      </c>
      <c r="N15" s="1">
        <v>5</v>
      </c>
      <c r="O15" s="1">
        <v>0</v>
      </c>
      <c r="P15"/>
      <c r="Q15"/>
      <c r="S15" s="9">
        <v>3.75</v>
      </c>
    </row>
    <row r="16" spans="1:19" x14ac:dyDescent="0.25">
      <c r="A16" t="s">
        <v>206</v>
      </c>
      <c r="B16" t="s">
        <v>42</v>
      </c>
      <c r="C16" s="7">
        <f>(G16*Scoring!E$3)+(H16*Scoring!C$4)+(I16*Scoring!C$6)+(K16*Scoring!E$7)+(L16*Scoring!C$9)+(M16*Scoring!C$10)+(N16*Scoring!C11)+(O16*Scoring!C21)</f>
        <v>350.38</v>
      </c>
      <c r="D16" s="5">
        <f>SUMIF(Bye!A:A, B16, Bye!B:B)</f>
        <v>8</v>
      </c>
      <c r="E16" s="1">
        <v>276.64999999999998</v>
      </c>
      <c r="F16" s="1">
        <v>355.2</v>
      </c>
      <c r="G16" s="1">
        <v>4055.75</v>
      </c>
      <c r="H16" s="1">
        <v>26.950000000000003</v>
      </c>
      <c r="I16" s="1">
        <v>13</v>
      </c>
      <c r="J16" s="1">
        <v>54.5</v>
      </c>
      <c r="K16" s="1">
        <v>284.3</v>
      </c>
      <c r="L16" s="1">
        <v>2.52</v>
      </c>
      <c r="M16" s="1">
        <v>4.0999999999999996</v>
      </c>
      <c r="N16" s="1">
        <v>4</v>
      </c>
      <c r="O16" s="1">
        <v>2</v>
      </c>
      <c r="P16"/>
      <c r="Q16"/>
      <c r="S16" s="8">
        <v>3.75</v>
      </c>
    </row>
    <row r="17" spans="1:19" x14ac:dyDescent="0.25">
      <c r="A17" t="s">
        <v>54</v>
      </c>
      <c r="B17" t="s">
        <v>55</v>
      </c>
      <c r="C17" s="7">
        <f>(G17*Scoring!E$3)+(H17*Scoring!C$4)+(I17*Scoring!C$6)+(K17*Scoring!E$7)+(L17*Scoring!C$9)+(M17*Scoring!C$10)+(N17*Scoring!C30)+(O17*Scoring!C40)</f>
        <v>349.55099999999999</v>
      </c>
      <c r="D17" s="5">
        <f>SUMIF(Bye!A:A, B17, Bye!B:B)</f>
        <v>12</v>
      </c>
      <c r="E17" s="1">
        <v>269.7</v>
      </c>
      <c r="F17" s="1">
        <v>353.8</v>
      </c>
      <c r="G17" s="1">
        <v>3864.65</v>
      </c>
      <c r="H17" s="1">
        <v>27.35</v>
      </c>
      <c r="I17" s="1">
        <v>8.6</v>
      </c>
      <c r="J17" s="1">
        <v>65.400000000000006</v>
      </c>
      <c r="K17" s="1">
        <v>290.64999999999998</v>
      </c>
      <c r="L17" s="1">
        <v>2.15</v>
      </c>
      <c r="M17" s="1">
        <v>2.5</v>
      </c>
      <c r="N17" s="1">
        <v>3.25</v>
      </c>
      <c r="O17" s="1">
        <v>0</v>
      </c>
      <c r="P17"/>
      <c r="Q17"/>
      <c r="S17" s="9">
        <v>3.5</v>
      </c>
    </row>
    <row r="18" spans="1:19" x14ac:dyDescent="0.25">
      <c r="A18" t="s">
        <v>52</v>
      </c>
      <c r="B18" t="s">
        <v>53</v>
      </c>
      <c r="C18" s="7">
        <f>(G18*Scoring!E$3)+(H18*Scoring!C$4)+(I18*Scoring!C$6)+(K18*Scoring!E$7)+(L18*Scoring!C$9)+(M18*Scoring!C$10)+(N18*Scoring!C23)+(O18*Scoring!C33)</f>
        <v>347.97200000000004</v>
      </c>
      <c r="D18" s="5">
        <f>SUMIF(Bye!A:A, B18, Bye!B:B)</f>
        <v>12</v>
      </c>
      <c r="E18" s="1">
        <v>289</v>
      </c>
      <c r="F18" s="1">
        <v>401.1</v>
      </c>
      <c r="G18" s="1">
        <v>4401.2999999999993</v>
      </c>
      <c r="H18" s="1">
        <v>28.35</v>
      </c>
      <c r="I18" s="1">
        <v>12</v>
      </c>
      <c r="J18" s="1">
        <v>26.8</v>
      </c>
      <c r="K18" s="1">
        <v>87.2</v>
      </c>
      <c r="L18" s="1">
        <v>0.25</v>
      </c>
      <c r="M18" s="1">
        <v>3.9</v>
      </c>
      <c r="N18" s="1">
        <v>7.5</v>
      </c>
      <c r="O18" s="1">
        <v>1</v>
      </c>
      <c r="P18"/>
      <c r="Q18"/>
      <c r="S18" s="8">
        <v>3.5</v>
      </c>
    </row>
    <row r="19" spans="1:19" x14ac:dyDescent="0.25">
      <c r="A19" t="s">
        <v>208</v>
      </c>
      <c r="B19" t="s">
        <v>28</v>
      </c>
      <c r="C19" s="7">
        <f>(G19*Scoring!E$3)+(H19*Scoring!C$4)+(I19*Scoring!C$6)+(K19*Scoring!E$7)+(L19*Scoring!C$9)+(M19*Scoring!C$10)+(N19*Scoring!C6)+(O19*Scoring!C16)</f>
        <v>344.60114285700001</v>
      </c>
      <c r="D19" s="5">
        <f>SUMIF(Bye!A:A, B19, Bye!B:B)</f>
        <v>5</v>
      </c>
      <c r="E19" s="1">
        <v>255.2</v>
      </c>
      <c r="F19" s="1">
        <v>327.3</v>
      </c>
      <c r="G19" s="1">
        <v>4027.9571430000001</v>
      </c>
      <c r="H19" s="1">
        <v>29.635714284999999</v>
      </c>
      <c r="I19" s="1">
        <v>12.2</v>
      </c>
      <c r="J19" s="1">
        <v>41.5</v>
      </c>
      <c r="K19" s="1">
        <v>147.75714285000001</v>
      </c>
      <c r="L19" s="1">
        <v>1.5571428570000001</v>
      </c>
      <c r="M19" s="1">
        <v>2.5</v>
      </c>
      <c r="N19" s="1">
        <v>3.75</v>
      </c>
      <c r="O19" s="1">
        <v>0</v>
      </c>
      <c r="P19"/>
      <c r="Q19"/>
      <c r="S19" s="9">
        <v>3.5</v>
      </c>
    </row>
    <row r="20" spans="1:19" x14ac:dyDescent="0.25">
      <c r="A20" t="s">
        <v>405</v>
      </c>
      <c r="B20" t="s">
        <v>38</v>
      </c>
      <c r="C20" s="7">
        <f>(G20*Scoring!E$3)+(H20*Scoring!C$4)+(I20*Scoring!C$6)+(K20*Scoring!E$7)+(L20*Scoring!C$9)+(M20*Scoring!C$10)+(N20*Scoring!C34)+(O20*Scoring!C44)</f>
        <v>341.16520000000003</v>
      </c>
      <c r="D20" s="5">
        <f>SUMIF(Bye!A:A, B20, Bye!B:B)</f>
        <v>10</v>
      </c>
      <c r="E20" s="1">
        <v>259.8</v>
      </c>
      <c r="F20" s="1">
        <v>331.2</v>
      </c>
      <c r="G20" s="1">
        <v>3732.395</v>
      </c>
      <c r="H20" s="1">
        <v>23.380000000000003</v>
      </c>
      <c r="I20" s="1">
        <v>13.9</v>
      </c>
      <c r="J20" s="1">
        <v>74.3</v>
      </c>
      <c r="K20" s="1">
        <v>434.47999999999996</v>
      </c>
      <c r="L20" s="1">
        <v>4.3568999999999996</v>
      </c>
      <c r="M20" s="1">
        <v>4.0999999999999996</v>
      </c>
      <c r="N20" s="1">
        <v>2.5</v>
      </c>
      <c r="O20" s="1">
        <v>0</v>
      </c>
      <c r="P20"/>
      <c r="Q20"/>
      <c r="S20" s="8">
        <v>3.5</v>
      </c>
    </row>
    <row r="21" spans="1:19" x14ac:dyDescent="0.25">
      <c r="A21" t="s">
        <v>406</v>
      </c>
      <c r="B21" t="s">
        <v>41</v>
      </c>
      <c r="C21" s="7">
        <f>(G21*Scoring!E$3)+(H21*Scoring!C$4)+(I21*Scoring!C$6)+(K21*Scoring!E$7)+(L21*Scoring!C$9)+(M21*Scoring!C$10)+(N21*Scoring!C21)+(O21*Scoring!C31)</f>
        <v>340.80249999999995</v>
      </c>
      <c r="D21" s="5">
        <f>SUMIF(Bye!A:A, B21, Bye!B:B)</f>
        <v>6</v>
      </c>
      <c r="E21" s="1">
        <v>281.64999999999998</v>
      </c>
      <c r="F21" s="1">
        <v>366.8</v>
      </c>
      <c r="G21" s="1">
        <v>3964</v>
      </c>
      <c r="H21" s="1">
        <v>27.9</v>
      </c>
      <c r="I21" s="1">
        <v>14.5</v>
      </c>
      <c r="J21" s="1">
        <v>57.3</v>
      </c>
      <c r="K21" s="1">
        <v>207.67500000000001</v>
      </c>
      <c r="L21" s="1">
        <v>2.0625</v>
      </c>
      <c r="M21" s="1">
        <v>3.8</v>
      </c>
      <c r="N21" s="1">
        <v>3.5</v>
      </c>
      <c r="O21" s="1">
        <v>0</v>
      </c>
      <c r="P21"/>
      <c r="Q21"/>
      <c r="S21" s="9">
        <v>3.25</v>
      </c>
    </row>
    <row r="22" spans="1:19" x14ac:dyDescent="0.25">
      <c r="A22" t="s">
        <v>15</v>
      </c>
      <c r="B22" t="s">
        <v>16</v>
      </c>
      <c r="C22" s="7">
        <f>(G22*Scoring!E$3)+(H22*Scoring!C$4)+(I22*Scoring!C$6)+(K22*Scoring!E$7)+(L22*Scoring!C$9)+(M22*Scoring!C$10)+(N22*Scoring!C10)+(O22*Scoring!C20)</f>
        <v>337.69361538699997</v>
      </c>
      <c r="D22" s="5">
        <f>SUMIF(Bye!A:A, B22, Bye!B:B)</f>
        <v>10</v>
      </c>
      <c r="E22" s="1">
        <v>301</v>
      </c>
      <c r="F22" s="1">
        <v>396.4</v>
      </c>
      <c r="G22" s="1">
        <v>4158.4461540000002</v>
      </c>
      <c r="H22" s="1">
        <v>27.580769230000001</v>
      </c>
      <c r="I22" s="1">
        <v>12.2</v>
      </c>
      <c r="J22" s="1">
        <v>42.5</v>
      </c>
      <c r="K22" s="1">
        <v>136.98076922999999</v>
      </c>
      <c r="L22" s="1">
        <v>1.978846154</v>
      </c>
      <c r="M22" s="1">
        <v>3</v>
      </c>
      <c r="N22" s="1">
        <v>4.5</v>
      </c>
      <c r="O22" s="1">
        <v>0</v>
      </c>
      <c r="P22"/>
      <c r="Q22"/>
      <c r="S22" s="8">
        <v>3.25</v>
      </c>
    </row>
    <row r="23" spans="1:19" x14ac:dyDescent="0.25">
      <c r="A23" t="s">
        <v>47</v>
      </c>
      <c r="B23" t="s">
        <v>19</v>
      </c>
      <c r="C23" s="7">
        <f>(G23*Scoring!E$3)+(H23*Scoring!C$4)+(I23*Scoring!C$6)+(K23*Scoring!E$7)+(L23*Scoring!C$9)+(M23*Scoring!C$10)+(N23*Scoring!C22)+(O23*Scoring!C32)</f>
        <v>336.6155</v>
      </c>
      <c r="D23" s="5">
        <f>SUMIF(Bye!A:A, B23, Bye!B:B)</f>
        <v>8</v>
      </c>
      <c r="E23" s="1">
        <v>274.8</v>
      </c>
      <c r="F23" s="1">
        <v>360.1</v>
      </c>
      <c r="G23" s="1">
        <v>4026.5749999999998</v>
      </c>
      <c r="H23" s="1">
        <v>26.75</v>
      </c>
      <c r="I23" s="1">
        <v>13.9</v>
      </c>
      <c r="J23" s="1">
        <v>59.4</v>
      </c>
      <c r="K23" s="1">
        <v>206.77500000000001</v>
      </c>
      <c r="L23" s="1">
        <v>2.0125000000000002</v>
      </c>
      <c r="M23" s="1">
        <v>3.8</v>
      </c>
      <c r="N23" s="1">
        <v>3.75</v>
      </c>
      <c r="O23" s="1">
        <v>0</v>
      </c>
      <c r="P23"/>
      <c r="Q23"/>
      <c r="S23" s="9">
        <v>3.25</v>
      </c>
    </row>
    <row r="24" spans="1:19" x14ac:dyDescent="0.25">
      <c r="A24" t="s">
        <v>354</v>
      </c>
      <c r="B24" t="s">
        <v>25</v>
      </c>
      <c r="C24" s="7">
        <f>(G24*Scoring!E$3)+(H24*Scoring!C$4)+(I24*Scoring!C$6)+(K24*Scoring!E$7)+(L24*Scoring!C$9)+(M24*Scoring!C$10)+(N24*Scoring!C27)+(O24*Scoring!C37)</f>
        <v>330.59666666665004</v>
      </c>
      <c r="D24" s="5">
        <f>SUMIF(Bye!A:A, B24, Bye!B:B)</f>
        <v>5</v>
      </c>
      <c r="E24" s="1">
        <v>271.35000000000002</v>
      </c>
      <c r="F24" s="1">
        <v>347.8</v>
      </c>
      <c r="G24" s="1">
        <v>4123.5</v>
      </c>
      <c r="H24" s="1">
        <v>23.65</v>
      </c>
      <c r="I24" s="1">
        <v>13.4</v>
      </c>
      <c r="J24" s="1">
        <v>52.1</v>
      </c>
      <c r="K24" s="1">
        <v>100.5666666665</v>
      </c>
      <c r="L24" s="1">
        <v>1.05</v>
      </c>
      <c r="M24" s="1">
        <v>3.2</v>
      </c>
      <c r="N24" s="1">
        <v>4</v>
      </c>
      <c r="O24" s="1">
        <v>0</v>
      </c>
      <c r="P24"/>
      <c r="Q24"/>
      <c r="S24" s="8">
        <v>3</v>
      </c>
    </row>
    <row r="25" spans="1:19" x14ac:dyDescent="0.25">
      <c r="A25" t="s">
        <v>308</v>
      </c>
      <c r="B25" t="s">
        <v>49</v>
      </c>
      <c r="C25" s="7">
        <f>(G25*Scoring!E$3)+(H25*Scoring!C$4)+(I25*Scoring!C$6)+(K25*Scoring!E$7)+(L25*Scoring!C$9)+(M25*Scoring!C$10)+(N25*Scoring!C31)+(O25*Scoring!C41)</f>
        <v>326.99666667600002</v>
      </c>
      <c r="D25" s="5">
        <f>SUMIF(Bye!A:A, B25, Bye!B:B)</f>
        <v>14</v>
      </c>
      <c r="E25" s="1">
        <v>279.5</v>
      </c>
      <c r="F25" s="1">
        <v>355.7</v>
      </c>
      <c r="G25" s="1">
        <v>3574.0555555000001</v>
      </c>
      <c r="H25" s="1">
        <v>22.083333334999999</v>
      </c>
      <c r="I25" s="1">
        <v>12</v>
      </c>
      <c r="J25" s="1">
        <v>52.9</v>
      </c>
      <c r="K25" s="1">
        <v>335.34444444999997</v>
      </c>
      <c r="L25" s="1">
        <v>4.5833333335000006</v>
      </c>
      <c r="M25" s="1">
        <v>3.5</v>
      </c>
      <c r="N25" s="1">
        <v>2</v>
      </c>
      <c r="O25" s="1">
        <v>0</v>
      </c>
      <c r="P25"/>
      <c r="Q25"/>
      <c r="S25" s="9">
        <v>2.5</v>
      </c>
    </row>
    <row r="26" spans="1:19" x14ac:dyDescent="0.25">
      <c r="A26" t="s">
        <v>34</v>
      </c>
      <c r="B26" t="s">
        <v>37</v>
      </c>
      <c r="C26" s="7">
        <f>(G26*Scoring!E$3)+(H26*Scoring!C$4)+(I26*Scoring!C$6)+(K26*Scoring!E$7)+(L26*Scoring!C$9)+(M26*Scoring!C$10)+(N26*Scoring!C16)+(O26*Scoring!C26)</f>
        <v>325.13927273999997</v>
      </c>
      <c r="D26" s="5">
        <f>SUMIF(Bye!A:A, B26, Bye!B:B)</f>
        <v>8</v>
      </c>
      <c r="E26" s="1">
        <v>275</v>
      </c>
      <c r="F26" s="1">
        <v>360.9</v>
      </c>
      <c r="G26" s="1">
        <v>4103.8681820000002</v>
      </c>
      <c r="H26" s="1">
        <v>26.859090909999999</v>
      </c>
      <c r="I26" s="1">
        <v>10.8</v>
      </c>
      <c r="J26" s="1">
        <v>29.3</v>
      </c>
      <c r="K26" s="1">
        <v>70.3</v>
      </c>
      <c r="L26" s="1">
        <v>0.35</v>
      </c>
      <c r="M26" s="1">
        <v>2.5</v>
      </c>
      <c r="N26" s="1">
        <v>4</v>
      </c>
      <c r="O26" s="1">
        <v>1</v>
      </c>
      <c r="P26"/>
      <c r="Q26"/>
      <c r="S26" s="8">
        <v>2.5</v>
      </c>
    </row>
    <row r="27" spans="1:19" x14ac:dyDescent="0.25">
      <c r="A27" t="s">
        <v>27</v>
      </c>
      <c r="B27" t="s">
        <v>43</v>
      </c>
      <c r="C27" s="7">
        <f>(G27*Scoring!E$3)+(H27*Scoring!C$4)+(I27*Scoring!C$6)+(K27*Scoring!E$7)+(L27*Scoring!C$9)+(M27*Scoring!C$10)+(N27*Scoring!C39)+(O27*Scoring!C49)</f>
        <v>324.44692307699995</v>
      </c>
      <c r="D27" s="5">
        <f>SUMIF(Bye!A:A, B27, Bye!B:B)</f>
        <v>5</v>
      </c>
      <c r="E27" s="1">
        <v>271.39999999999998</v>
      </c>
      <c r="F27" s="1">
        <v>348.3</v>
      </c>
      <c r="G27" s="1">
        <v>3808.0192310000002</v>
      </c>
      <c r="H27" s="1">
        <v>21.911538459999999</v>
      </c>
      <c r="I27" s="1">
        <v>9.6999999999999993</v>
      </c>
      <c r="J27" s="1">
        <v>22.4</v>
      </c>
      <c r="K27" s="1">
        <v>244.95384615</v>
      </c>
      <c r="L27" s="1">
        <v>4.7769230770000002</v>
      </c>
      <c r="M27" s="1">
        <v>2.8</v>
      </c>
      <c r="N27" s="1">
        <v>3.25</v>
      </c>
      <c r="O27" s="1">
        <v>0</v>
      </c>
      <c r="P27"/>
      <c r="Q27"/>
      <c r="S27" s="9">
        <v>2.5</v>
      </c>
    </row>
    <row r="28" spans="1:19" x14ac:dyDescent="0.25">
      <c r="A28" t="s">
        <v>207</v>
      </c>
      <c r="B28" t="s">
        <v>50</v>
      </c>
      <c r="C28" s="7">
        <f>(G28*Scoring!E$3)+(H28*Scoring!C$4)+(I28*Scoring!C$6)+(K28*Scoring!E$7)+(L28*Scoring!C$9)+(M28*Scoring!C$10)+(N28*Scoring!C38)+(O28*Scoring!C48)</f>
        <v>323.43454611499993</v>
      </c>
      <c r="D28" s="5">
        <f>SUMIF(Bye!A:A, B28, Bye!B:B)</f>
        <v>8</v>
      </c>
      <c r="E28" s="1">
        <v>283.2</v>
      </c>
      <c r="F28" s="1">
        <v>379.4</v>
      </c>
      <c r="G28" s="1">
        <v>4033.35</v>
      </c>
      <c r="H28" s="1">
        <v>23.9</v>
      </c>
      <c r="I28" s="1">
        <v>13.5</v>
      </c>
      <c r="J28" s="1">
        <v>54.3</v>
      </c>
      <c r="K28" s="1">
        <v>258.31796114999997</v>
      </c>
      <c r="L28" s="1">
        <v>1.528125</v>
      </c>
      <c r="M28" s="1">
        <v>2.8</v>
      </c>
      <c r="N28" s="1">
        <v>3.75</v>
      </c>
      <c r="O28" s="1">
        <v>0</v>
      </c>
      <c r="P28"/>
      <c r="Q28"/>
      <c r="S28" s="8">
        <v>2</v>
      </c>
    </row>
    <row r="29" spans="1:19" x14ac:dyDescent="0.25">
      <c r="A29" t="s">
        <v>32</v>
      </c>
      <c r="B29" t="s">
        <v>46</v>
      </c>
      <c r="C29" s="7">
        <f>(G29*Scoring!E$3)+(H29*Scoring!C$4)+(I29*Scoring!C$6)+(K29*Scoring!E$7)+(L29*Scoring!C$9)+(M29*Scoring!C$10)+(N29*Scoring!C28)+(O29*Scoring!C38)</f>
        <v>313.36199999999997</v>
      </c>
      <c r="D29" s="5">
        <f>SUMIF(Bye!A:A, B29, Bye!B:B)</f>
        <v>11</v>
      </c>
      <c r="E29" s="1">
        <v>221.85</v>
      </c>
      <c r="F29" s="1">
        <v>277.3</v>
      </c>
      <c r="G29" s="1">
        <v>3311.3</v>
      </c>
      <c r="H29" s="1">
        <v>20.84</v>
      </c>
      <c r="I29" s="1">
        <v>9.9</v>
      </c>
      <c r="J29" s="1">
        <v>92.1</v>
      </c>
      <c r="K29" s="1">
        <v>442.2</v>
      </c>
      <c r="L29" s="1">
        <v>3.8250000000000002</v>
      </c>
      <c r="M29" s="1">
        <v>3.4</v>
      </c>
      <c r="N29" s="1">
        <v>1</v>
      </c>
      <c r="O29" s="1">
        <v>0</v>
      </c>
      <c r="P29"/>
      <c r="Q29"/>
      <c r="S29" s="9">
        <v>1.5</v>
      </c>
    </row>
    <row r="30" spans="1:19" x14ac:dyDescent="0.25">
      <c r="A30" t="s">
        <v>18</v>
      </c>
      <c r="B30" t="s">
        <v>33</v>
      </c>
      <c r="C30" s="7">
        <f>(G30*Scoring!E$3)+(H30*Scoring!C$4)+(I30*Scoring!C$6)+(K30*Scoring!E$7)+(L30*Scoring!C$9)+(M30*Scoring!C$10)+(N30*Scoring!C25)+(O30*Scoring!C35)</f>
        <v>290.61533333399996</v>
      </c>
      <c r="D30" s="5">
        <f>SUMIF(Bye!A:A, B30, Bye!B:B)</f>
        <v>14</v>
      </c>
      <c r="E30" s="1">
        <v>211.25</v>
      </c>
      <c r="F30" s="1">
        <v>270.39999999999998</v>
      </c>
      <c r="G30" s="1">
        <v>3376.05</v>
      </c>
      <c r="H30" s="1">
        <v>19.600000000000001</v>
      </c>
      <c r="I30" s="1">
        <v>8.1</v>
      </c>
      <c r="J30" s="1">
        <v>51.1</v>
      </c>
      <c r="K30" s="1">
        <v>327.73333335000001</v>
      </c>
      <c r="L30" s="1">
        <v>2.3166666665000002</v>
      </c>
      <c r="M30" s="1">
        <v>2.6</v>
      </c>
      <c r="N30" s="1">
        <v>1</v>
      </c>
      <c r="O30" s="1">
        <v>0</v>
      </c>
      <c r="P30"/>
      <c r="Q30"/>
      <c r="S30" s="8">
        <v>1.5</v>
      </c>
    </row>
    <row r="31" spans="1:19" x14ac:dyDescent="0.25">
      <c r="A31" t="s">
        <v>353</v>
      </c>
      <c r="B31" t="s">
        <v>51</v>
      </c>
      <c r="C31" s="7">
        <f>(G31*Scoring!E$3)+(H31*Scoring!C$4)+(I31*Scoring!C$6)+(K31*Scoring!E$7)+(L31*Scoring!C$9)+(M31*Scoring!C$10)+(N31*Scoring!C29)+(O31*Scoring!C39)</f>
        <v>270.33387499999998</v>
      </c>
      <c r="D31" s="5">
        <f>SUMIF(Bye!A:A, B31, Bye!B:B)</f>
        <v>14</v>
      </c>
      <c r="E31" s="1">
        <v>259.95</v>
      </c>
      <c r="F31" s="1">
        <v>347.6</v>
      </c>
      <c r="G31" s="1">
        <v>3732.3</v>
      </c>
      <c r="H31" s="1">
        <v>11.2</v>
      </c>
      <c r="I31" s="1">
        <v>12.7</v>
      </c>
      <c r="J31" s="1">
        <v>77.2</v>
      </c>
      <c r="K31" s="1">
        <v>495.91874999999999</v>
      </c>
      <c r="L31" s="1">
        <v>3.625</v>
      </c>
      <c r="M31" s="1">
        <v>4.8</v>
      </c>
      <c r="N31" s="1">
        <v>2.5</v>
      </c>
      <c r="O31" s="1">
        <v>0</v>
      </c>
      <c r="P31"/>
      <c r="Q31"/>
      <c r="S31" s="9">
        <v>1</v>
      </c>
    </row>
    <row r="32" spans="1:19" x14ac:dyDescent="0.25">
      <c r="A32" t="s">
        <v>403</v>
      </c>
      <c r="B32" t="s">
        <v>31</v>
      </c>
      <c r="C32" s="7">
        <f>(G32*Scoring!E$3)+(H32*Scoring!C$4)+(I32*Scoring!C$6)+(K32*Scoring!E$7)+(L32*Scoring!C$9)+(M32*Scoring!C$10)+(N32*Scoring!C12)+(O32*Scoring!C22)</f>
        <v>266.984185895</v>
      </c>
      <c r="D32" s="5">
        <f>SUMIF(Bye!A:A, B32, Bye!B:B)</f>
        <v>9</v>
      </c>
      <c r="E32" s="1">
        <v>211.5</v>
      </c>
      <c r="F32" s="1">
        <v>266.10000000000002</v>
      </c>
      <c r="G32" s="1">
        <v>3434.75</v>
      </c>
      <c r="H32" s="1">
        <v>20.912500000000001</v>
      </c>
      <c r="I32" s="1">
        <v>11.3</v>
      </c>
      <c r="J32" s="1">
        <v>15.2</v>
      </c>
      <c r="K32" s="1">
        <v>116.20748395</v>
      </c>
      <c r="L32" s="1">
        <v>1.26640625</v>
      </c>
      <c r="M32" s="1">
        <v>3.8</v>
      </c>
      <c r="N32" s="1">
        <v>1.5</v>
      </c>
      <c r="O32" s="1">
        <v>0</v>
      </c>
      <c r="P32"/>
      <c r="Q32"/>
      <c r="S32" s="8">
        <v>1</v>
      </c>
    </row>
    <row r="33" spans="1:19" x14ac:dyDescent="0.25">
      <c r="A33" t="s">
        <v>407</v>
      </c>
      <c r="B33" t="s">
        <v>26</v>
      </c>
      <c r="C33" s="7">
        <f>(G33*Scoring!E$3)+(H33*Scoring!C$4)+(I33*Scoring!C$6)+(K33*Scoring!E$7)+(L33*Scoring!C$9)+(M33*Scoring!C$10)+(N33*Scoring!C83)+(O33*Scoring!C93)</f>
        <v>215.61125000000001</v>
      </c>
      <c r="D33" s="5">
        <f>SUMIF(Bye!A:A, B33, Bye!B:B)</f>
        <v>11</v>
      </c>
      <c r="E33" s="1">
        <v>113.85</v>
      </c>
      <c r="F33" s="1">
        <v>143.30000000000001</v>
      </c>
      <c r="G33" s="1">
        <v>2576.6875</v>
      </c>
      <c r="H33" s="1">
        <v>16.600000000000001</v>
      </c>
      <c r="I33" s="1">
        <v>6.6</v>
      </c>
      <c r="J33" s="1">
        <v>26.6</v>
      </c>
      <c r="K33" s="1">
        <v>120.6875</v>
      </c>
      <c r="L33" s="1">
        <v>1.4624999999999999</v>
      </c>
      <c r="M33" s="1">
        <v>1.3</v>
      </c>
      <c r="N33" s="1">
        <v>1</v>
      </c>
      <c r="O33" s="1">
        <v>0</v>
      </c>
      <c r="P33"/>
      <c r="Q33"/>
      <c r="S33" s="9">
        <v>1</v>
      </c>
    </row>
    <row r="34" spans="1:19" x14ac:dyDescent="0.25">
      <c r="A34" t="s">
        <v>409</v>
      </c>
      <c r="B34" t="s">
        <v>26</v>
      </c>
      <c r="C34" s="7">
        <f>(G34*Scoring!E$3)+(H34*Scoring!C$4)+(I34*Scoring!C$6)+(K34*Scoring!E$7)+(L34*Scoring!C$9)+(M34*Scoring!C$10)+(N34*Scoring!C40)+(O34*Scoring!C50)</f>
        <v>167.26750000000001</v>
      </c>
      <c r="D34" s="5">
        <f>SUMIF(Bye!A:A, B34, Bye!B:B)</f>
        <v>11</v>
      </c>
      <c r="E34" s="1">
        <v>123.7</v>
      </c>
      <c r="F34" s="1">
        <v>149.33333333333334</v>
      </c>
      <c r="G34" s="1">
        <v>1986.625</v>
      </c>
      <c r="H34" s="1">
        <v>12.833333333333334</v>
      </c>
      <c r="I34" s="1">
        <v>5.2333333333333334</v>
      </c>
      <c r="J34" s="1">
        <v>22.633333333333336</v>
      </c>
      <c r="K34" s="1">
        <v>115.52499999999999</v>
      </c>
      <c r="L34" s="1">
        <v>1.0416666666666667</v>
      </c>
      <c r="M34" s="1">
        <v>1.7666666666666666</v>
      </c>
      <c r="N34" s="1">
        <v>1</v>
      </c>
      <c r="O34" s="1">
        <v>0</v>
      </c>
      <c r="P34"/>
      <c r="Q34"/>
      <c r="S34" s="8">
        <v>1</v>
      </c>
    </row>
    <row r="35" spans="1:19" x14ac:dyDescent="0.25">
      <c r="A35" t="s">
        <v>408</v>
      </c>
      <c r="B35" t="s">
        <v>46</v>
      </c>
      <c r="C35" s="7">
        <f>(G35*Scoring!E$3)+(H35*Scoring!C$4)+(I35*Scoring!C$6)+(K35*Scoring!E$7)+(L35*Scoring!C$9)+(M35*Scoring!C$10)+(N35*Scoring!C41)+(O35*Scoring!C51)</f>
        <v>62.310000000000009</v>
      </c>
      <c r="D35" s="5">
        <f>SUMIF(Bye!A:A, B35, Bye!B:B)</f>
        <v>11</v>
      </c>
      <c r="E35" s="1">
        <v>68.599999999999994</v>
      </c>
      <c r="F35" s="1">
        <v>78</v>
      </c>
      <c r="G35" s="1">
        <v>662</v>
      </c>
      <c r="H35" s="1">
        <v>3.6</v>
      </c>
      <c r="I35" s="1">
        <v>6.4</v>
      </c>
      <c r="J35" s="1">
        <v>34.799999999999997</v>
      </c>
      <c r="K35" s="1">
        <v>146.30000000000001</v>
      </c>
      <c r="L35" s="1">
        <v>1.4</v>
      </c>
      <c r="M35" s="1">
        <v>2.4</v>
      </c>
      <c r="N35" s="1">
        <v>0</v>
      </c>
      <c r="O35" s="1">
        <v>0</v>
      </c>
      <c r="P35"/>
      <c r="Q35"/>
    </row>
    <row r="36" spans="1:19" x14ac:dyDescent="0.25">
      <c r="A36" t="s">
        <v>410</v>
      </c>
      <c r="B36" t="s">
        <v>33</v>
      </c>
      <c r="C36" s="7">
        <f>(G36*Scoring!E$3)+(H36*Scoring!C$4)+(I36*Scoring!C$6)+(K36*Scoring!E$7)+(L36*Scoring!C$9)+(M36*Scoring!C$10)+(N36*Scoring!C37)+(O36*Scoring!C47)</f>
        <v>61.591999999999999</v>
      </c>
      <c r="D36" s="5">
        <f>SUMIF(Bye!A:A, B36, Bye!B:B)</f>
        <v>14</v>
      </c>
      <c r="E36" s="1">
        <v>123.7</v>
      </c>
      <c r="F36" s="1">
        <v>155.4</v>
      </c>
      <c r="G36" s="1">
        <v>851.3</v>
      </c>
      <c r="H36" s="1">
        <v>4.3</v>
      </c>
      <c r="I36" s="1">
        <v>7.4</v>
      </c>
      <c r="J36" s="1">
        <v>29.6</v>
      </c>
      <c r="K36" s="1">
        <v>71.400000000000006</v>
      </c>
      <c r="L36" s="1">
        <v>0.7</v>
      </c>
      <c r="M36" s="1">
        <v>2.2000000000000002</v>
      </c>
      <c r="N36" s="1">
        <v>0</v>
      </c>
      <c r="O36" s="1">
        <v>0</v>
      </c>
      <c r="P36"/>
      <c r="Q36"/>
    </row>
    <row r="37" spans="1:19" x14ac:dyDescent="0.25">
      <c r="A37" t="s">
        <v>412</v>
      </c>
      <c r="B37" t="s">
        <v>31</v>
      </c>
      <c r="C37" s="7">
        <f>(G37*Scoring!E$3)+(H37*Scoring!C$4)+(I37*Scoring!C$6)+(K37*Scoring!E$7)+(L37*Scoring!C$9)+(M37*Scoring!C$10)+(N37*Scoring!C36)+(O37*Scoring!C46)</f>
        <v>55.868000000000002</v>
      </c>
      <c r="D37" s="5">
        <f>SUMIF(Bye!A:A, B37, Bye!B:B)</f>
        <v>9</v>
      </c>
      <c r="E37" s="1">
        <v>136.5</v>
      </c>
      <c r="F37" s="1">
        <v>166.6</v>
      </c>
      <c r="G37" s="1">
        <v>838.2</v>
      </c>
      <c r="H37" s="1">
        <v>4.0999999999999996</v>
      </c>
      <c r="I37" s="1">
        <v>6.4</v>
      </c>
      <c r="J37" s="1">
        <v>35.6</v>
      </c>
      <c r="K37" s="1">
        <v>49.4</v>
      </c>
      <c r="L37" s="1">
        <v>0.2</v>
      </c>
      <c r="M37" s="1">
        <v>2</v>
      </c>
      <c r="N37" s="1">
        <v>0</v>
      </c>
      <c r="O37" s="1">
        <v>0</v>
      </c>
      <c r="P37"/>
      <c r="Q37"/>
    </row>
    <row r="38" spans="1:19" x14ac:dyDescent="0.25">
      <c r="A38" t="s">
        <v>411</v>
      </c>
      <c r="B38" t="s">
        <v>31</v>
      </c>
      <c r="C38" s="7">
        <f>(G38*Scoring!E$3)+(H38*Scoring!C$4)+(I38*Scoring!C$6)+(K38*Scoring!E$7)+(L38*Scoring!C$9)+(M38*Scoring!C$10)+(N38*Scoring!C45)+(O38*Scoring!C55)</f>
        <v>54.622</v>
      </c>
      <c r="D38" s="5">
        <f>SUMIF(Bye!A:A, B38, Bye!B:B)</f>
        <v>9</v>
      </c>
      <c r="E38" s="1">
        <v>125.8</v>
      </c>
      <c r="F38" s="1">
        <v>155.4</v>
      </c>
      <c r="G38" s="1">
        <v>792.3</v>
      </c>
      <c r="H38" s="1">
        <v>3.9</v>
      </c>
      <c r="I38" s="1">
        <v>5.8</v>
      </c>
      <c r="J38" s="1">
        <v>22.8</v>
      </c>
      <c r="K38" s="1">
        <v>45.3</v>
      </c>
      <c r="L38" s="1">
        <v>0.4</v>
      </c>
      <c r="M38" s="1">
        <v>1.6</v>
      </c>
      <c r="N38" s="1">
        <v>0</v>
      </c>
      <c r="O38" s="1">
        <v>0</v>
      </c>
      <c r="P38"/>
      <c r="Q38"/>
    </row>
    <row r="39" spans="1:19" x14ac:dyDescent="0.25">
      <c r="A39" t="s">
        <v>413</v>
      </c>
      <c r="B39" t="s">
        <v>19</v>
      </c>
      <c r="C39" s="7">
        <f>(G39*Scoring!E$3)+(H39*Scoring!C$4)+(I39*Scoring!C$6)+(K39*Scoring!E$7)+(L39*Scoring!C$9)+(M39*Scoring!C$10)+(N39*Scoring!C42)+(O39*Scoring!C52)</f>
        <v>24.706000000000003</v>
      </c>
      <c r="D39" s="5">
        <f>SUMIF(Bye!A:A, B39, Bye!B:B)</f>
        <v>8</v>
      </c>
      <c r="E39" s="1">
        <v>16.2</v>
      </c>
      <c r="F39" s="1">
        <v>20.399999999999999</v>
      </c>
      <c r="G39" s="1">
        <v>130.4</v>
      </c>
      <c r="H39" s="1">
        <v>0.8</v>
      </c>
      <c r="I39" s="1">
        <v>1.6</v>
      </c>
      <c r="J39" s="1">
        <v>51.2</v>
      </c>
      <c r="K39" s="1">
        <v>110.9</v>
      </c>
      <c r="L39" s="1">
        <v>1</v>
      </c>
      <c r="M39" s="1">
        <v>0.8</v>
      </c>
      <c r="N39" s="1">
        <v>0</v>
      </c>
      <c r="O39" s="1">
        <v>0</v>
      </c>
      <c r="P39"/>
      <c r="Q39"/>
    </row>
    <row r="40" spans="1:19" x14ac:dyDescent="0.25">
      <c r="A40" t="s">
        <v>487</v>
      </c>
      <c r="B40" t="s">
        <v>33</v>
      </c>
      <c r="C40" s="7">
        <f>(G40*Scoring!E$3)+(H40*Scoring!C$4)+(I40*Scoring!C$6)+(K40*Scoring!E$7)+(L40*Scoring!C$9)+(M40*Scoring!C$10)+(N40*Scoring!C8)+(O40*Scoring!C18)</f>
        <v>24.015999999999998</v>
      </c>
      <c r="D40" s="5">
        <f>SUMIF(Bye!A:A, B40, Bye!B:B)</f>
        <v>14</v>
      </c>
      <c r="E40" s="1">
        <v>14.5</v>
      </c>
      <c r="F40" s="1">
        <v>18.3</v>
      </c>
      <c r="G40" s="1">
        <v>131.9</v>
      </c>
      <c r="H40" s="1">
        <v>0.75</v>
      </c>
      <c r="I40" s="1">
        <v>1.3</v>
      </c>
      <c r="J40" s="1">
        <v>2.2999999999999998</v>
      </c>
      <c r="K40" s="1">
        <v>5.4</v>
      </c>
      <c r="L40" s="1">
        <v>0</v>
      </c>
      <c r="M40" s="1">
        <v>0</v>
      </c>
      <c r="N40" s="1">
        <v>5</v>
      </c>
      <c r="O40" s="1">
        <v>0</v>
      </c>
      <c r="P40"/>
      <c r="Q40"/>
    </row>
    <row r="41" spans="1:19" x14ac:dyDescent="0.25">
      <c r="A41" t="s">
        <v>488</v>
      </c>
      <c r="B41" t="s">
        <v>43</v>
      </c>
      <c r="C41" s="7">
        <f>(G41*Scoring!E$3)+(H41*Scoring!C$4)+(I41*Scoring!C$6)+(K41*Scoring!E$7)+(L41*Scoring!C$9)+(M41*Scoring!C$10)+(N41*Scoring!C43)+(O41*Scoring!C53)</f>
        <v>19.838000000000001</v>
      </c>
      <c r="D41" s="5">
        <f>SUMIF(Bye!A:A, B41, Bye!B:B)</f>
        <v>5</v>
      </c>
      <c r="E41" s="1">
        <v>20.399999999999999</v>
      </c>
      <c r="F41" s="1">
        <v>27</v>
      </c>
      <c r="G41" s="1">
        <v>151.69999999999999</v>
      </c>
      <c r="H41" s="1">
        <v>0.9</v>
      </c>
      <c r="I41" s="1">
        <v>1.4</v>
      </c>
      <c r="J41" s="1">
        <v>37.6</v>
      </c>
      <c r="K41" s="1">
        <v>67.7</v>
      </c>
      <c r="L41" s="1">
        <v>0.5</v>
      </c>
      <c r="M41" s="1">
        <v>0</v>
      </c>
      <c r="N41" s="1">
        <v>0</v>
      </c>
      <c r="O41" s="1">
        <v>0</v>
      </c>
    </row>
    <row r="42" spans="1:19" x14ac:dyDescent="0.25">
      <c r="A42" t="s">
        <v>489</v>
      </c>
      <c r="B42" t="s">
        <v>37</v>
      </c>
      <c r="C42" s="7">
        <f>(G42*Scoring!E$3)+(H42*Scoring!C$4)+(I42*Scoring!C$6)+(K42*Scoring!E$7)+(L42*Scoring!C$9)+(M42*Scoring!C$10)+(N42*Scoring!C45)+(O42*Scoring!C55)</f>
        <v>19.2</v>
      </c>
      <c r="D42" s="5">
        <f>SUMIF(Bye!A:A, B42, Bye!B:B)</f>
        <v>8</v>
      </c>
      <c r="E42" s="1">
        <v>33.9</v>
      </c>
      <c r="F42" s="1">
        <v>43.8</v>
      </c>
      <c r="G42" s="1">
        <v>241</v>
      </c>
      <c r="H42" s="1">
        <v>1.8</v>
      </c>
      <c r="I42" s="1">
        <v>1.6</v>
      </c>
      <c r="J42" s="1">
        <v>2.8</v>
      </c>
      <c r="K42" s="1">
        <v>3.6</v>
      </c>
      <c r="L42" s="1">
        <v>0</v>
      </c>
      <c r="M42" s="1">
        <v>0</v>
      </c>
    </row>
    <row r="43" spans="1:19" x14ac:dyDescent="0.25">
      <c r="A43" t="s">
        <v>490</v>
      </c>
      <c r="B43" t="s">
        <v>28</v>
      </c>
      <c r="C43" s="7">
        <f>(G43*Scoring!E$3)+(H43*Scoring!C$4)+(I43*Scoring!C$6)+(K43*Scoring!E$7)+(L43*Scoring!C$9)+(M43*Scoring!C$10)+(N43*Scoring!C46)+(O43*Scoring!C56)</f>
        <v>18.516000000000002</v>
      </c>
      <c r="D43" s="5">
        <f>SUMIF(Bye!A:A, B43, Bye!B:B)</f>
        <v>5</v>
      </c>
      <c r="E43" s="1">
        <v>23.4</v>
      </c>
      <c r="F43" s="1">
        <v>29.6</v>
      </c>
      <c r="G43" s="1">
        <v>179.9</v>
      </c>
      <c r="H43" s="1">
        <v>1.1000000000000001</v>
      </c>
      <c r="I43" s="1">
        <v>0.6</v>
      </c>
      <c r="J43" s="1">
        <v>12.2</v>
      </c>
      <c r="K43" s="1">
        <v>35.200000000000003</v>
      </c>
      <c r="L43" s="1">
        <v>0.3</v>
      </c>
      <c r="M43" s="1">
        <v>0</v>
      </c>
    </row>
    <row r="44" spans="1:19" x14ac:dyDescent="0.25">
      <c r="A44" t="s">
        <v>491</v>
      </c>
      <c r="B44" t="s">
        <v>56</v>
      </c>
      <c r="C44" s="7">
        <f>(G44*Scoring!E$3)+(H44*Scoring!C$4)+(I44*Scoring!C$6)+(K44*Scoring!E$7)+(L44*Scoring!C$9)+(M44*Scoring!C$10)+(N44*Scoring!C47)+(O44*Scoring!C57)</f>
        <v>15.122000000000002</v>
      </c>
      <c r="D44" s="5">
        <f>SUMIF(Bye!A:A, B44, Bye!B:B)</f>
        <v>12</v>
      </c>
      <c r="E44" s="1">
        <v>22.6</v>
      </c>
      <c r="F44" s="1">
        <v>30.4</v>
      </c>
      <c r="G44" s="1">
        <v>172.3</v>
      </c>
      <c r="H44" s="1">
        <v>1.1000000000000001</v>
      </c>
      <c r="I44" s="1">
        <v>0.6</v>
      </c>
      <c r="J44" s="1">
        <v>9</v>
      </c>
      <c r="K44" s="1">
        <v>22.3</v>
      </c>
      <c r="L44" s="1">
        <v>0</v>
      </c>
      <c r="M44" s="1">
        <v>0</v>
      </c>
    </row>
    <row r="45" spans="1:19" x14ac:dyDescent="0.25">
      <c r="A45" t="s">
        <v>492</v>
      </c>
      <c r="B45" t="s">
        <v>44</v>
      </c>
      <c r="C45" s="7">
        <f>(G45*Scoring!E$3)+(H45*Scoring!C$4)+(I45*Scoring!C$6)+(K45*Scoring!E$7)+(L45*Scoring!C$9)+(M45*Scoring!C$10)+(N45*Scoring!C48)+(O45*Scoring!C58)</f>
        <v>13.82</v>
      </c>
      <c r="D45" s="5">
        <f>SUMIF(Bye!A:A, B45, Bye!B:B)</f>
        <v>14</v>
      </c>
      <c r="E45" s="1">
        <v>25.5</v>
      </c>
      <c r="F45" s="1">
        <v>32.4</v>
      </c>
      <c r="G45" s="1">
        <v>197</v>
      </c>
      <c r="H45" s="1">
        <v>1.1000000000000001</v>
      </c>
      <c r="I45" s="1">
        <v>1.6</v>
      </c>
      <c r="J45" s="1">
        <v>4.8</v>
      </c>
      <c r="K45" s="1">
        <v>9.4</v>
      </c>
      <c r="L45" s="1">
        <v>0</v>
      </c>
      <c r="M45" s="1">
        <v>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5EED-DCAF-4DED-BD72-601A7623DBC6}">
  <dimension ref="A1:P90"/>
  <sheetViews>
    <sheetView tabSelected="1" workbookViewId="0">
      <selection activeCell="K90" sqref="K2:K90"/>
    </sheetView>
  </sheetViews>
  <sheetFormatPr defaultRowHeight="15" x14ac:dyDescent="0.25"/>
  <cols>
    <col min="1" max="1" width="21.42578125" bestFit="1" customWidth="1"/>
    <col min="3" max="3" width="12.28515625" style="2" customWidth="1"/>
    <col min="4" max="4" width="6.5703125" style="5" bestFit="1" customWidth="1"/>
    <col min="5" max="6" width="9.140625" style="1"/>
    <col min="9" max="9" width="9.140625" style="1"/>
    <col min="11" max="11" width="25.140625" style="1" bestFit="1" customWidth="1"/>
    <col min="12" max="12" width="26.7109375" style="1" bestFit="1" customWidth="1"/>
    <col min="14" max="16" width="9.140625" style="1"/>
  </cols>
  <sheetData>
    <row r="1" spans="1:16" x14ac:dyDescent="0.25">
      <c r="A1" t="s">
        <v>0</v>
      </c>
      <c r="B1" t="s">
        <v>1</v>
      </c>
      <c r="C1" s="2" t="s">
        <v>139</v>
      </c>
      <c r="D1" s="5" t="s">
        <v>199</v>
      </c>
      <c r="E1" s="1" t="s">
        <v>4</v>
      </c>
      <c r="F1" s="1" t="s">
        <v>5</v>
      </c>
      <c r="G1" s="1" t="s">
        <v>59</v>
      </c>
      <c r="H1" s="1" t="s">
        <v>140</v>
      </c>
      <c r="I1" s="1" t="s">
        <v>141</v>
      </c>
      <c r="J1" s="1" t="s">
        <v>10</v>
      </c>
      <c r="K1" s="1" t="s">
        <v>398</v>
      </c>
      <c r="L1" s="1" t="s">
        <v>399</v>
      </c>
      <c r="N1"/>
      <c r="O1"/>
      <c r="P1"/>
    </row>
    <row r="2" spans="1:16" x14ac:dyDescent="0.25">
      <c r="A2" t="s">
        <v>62</v>
      </c>
      <c r="B2" t="s">
        <v>29</v>
      </c>
      <c r="C2" s="7">
        <f>(E2*Scoring!E$13)+(F2*Scoring!C$14)+(G2*Scoring!C$16)+(H2*Scoring!E$17)+(I2*Scoring!C$18)+(J2*Scoring!C$20)+(K2*Scoring!C54)+(L2*Scoring!C58)</f>
        <v>331.17668659000003</v>
      </c>
      <c r="D2" s="5">
        <f>SUMIF(Bye!A:A, B2, Bye!B:B)</f>
        <v>9</v>
      </c>
      <c r="E2" s="1">
        <v>1733.65</v>
      </c>
      <c r="F2" s="1">
        <v>12.17857143</v>
      </c>
      <c r="G2" s="1">
        <v>40.521428569999998</v>
      </c>
      <c r="H2" s="1">
        <v>314.95537515000001</v>
      </c>
      <c r="I2" s="1">
        <v>2.3538819875000003</v>
      </c>
      <c r="J2" s="1">
        <v>1.4</v>
      </c>
      <c r="K2" s="1">
        <v>8.5</v>
      </c>
      <c r="L2" s="1">
        <v>0</v>
      </c>
      <c r="N2"/>
      <c r="O2"/>
      <c r="P2"/>
    </row>
    <row r="3" spans="1:16" x14ac:dyDescent="0.25">
      <c r="A3" t="s">
        <v>311</v>
      </c>
      <c r="B3" t="s">
        <v>12</v>
      </c>
      <c r="C3" s="7">
        <f>(E3*Scoring!E$13)+(F3*Scoring!C$14)+(G3*Scoring!C$16)+(H3*Scoring!E$17)+(I3*Scoring!C$18)+(J3*Scoring!C$20)+(K3*Scoring!C36)+(L3*Scoring!C40)</f>
        <v>325.59883179100007</v>
      </c>
      <c r="D3" s="5">
        <f>SUMIF(Bye!A:A, B3, Bye!B:B)</f>
        <v>7</v>
      </c>
      <c r="E3" s="1">
        <v>1401.45</v>
      </c>
      <c r="F3" s="1">
        <v>12.5</v>
      </c>
      <c r="G3" s="1">
        <v>58.4</v>
      </c>
      <c r="H3" s="1">
        <v>425.87165125000001</v>
      </c>
      <c r="I3" s="1">
        <v>1.8111111109999998</v>
      </c>
      <c r="J3" s="1">
        <v>1.4</v>
      </c>
      <c r="K3" s="1">
        <v>5.5</v>
      </c>
      <c r="L3" s="1">
        <v>1</v>
      </c>
      <c r="N3"/>
      <c r="O3"/>
      <c r="P3"/>
    </row>
    <row r="4" spans="1:16" x14ac:dyDescent="0.25">
      <c r="A4" t="s">
        <v>314</v>
      </c>
      <c r="B4" t="s">
        <v>35</v>
      </c>
      <c r="C4" s="7">
        <f>(E4*Scoring!E$13)+(F4*Scoring!C$14)+(G4*Scoring!C$16)+(H4*Scoring!E$17)+(I4*Scoring!C$18)+(J4*Scoring!C$20)+(K4*Scoring!C64)+(L4*Scoring!C68)</f>
        <v>313.93338112100002</v>
      </c>
      <c r="D4" s="5">
        <f>SUMIF(Bye!A:A, B4, Bye!B:B)</f>
        <v>8</v>
      </c>
      <c r="E4" s="1">
        <v>1309.2083335</v>
      </c>
      <c r="F4" s="1">
        <v>12.933333335</v>
      </c>
      <c r="G4" s="1">
        <v>48.683333335</v>
      </c>
      <c r="H4" s="1">
        <v>453.79214424999998</v>
      </c>
      <c r="I4" s="1">
        <v>2.1083333335000001</v>
      </c>
      <c r="J4" s="1">
        <v>1.3</v>
      </c>
      <c r="K4" s="1">
        <v>4.5</v>
      </c>
      <c r="L4" s="1">
        <v>1.25</v>
      </c>
      <c r="N4"/>
      <c r="O4"/>
      <c r="P4"/>
    </row>
    <row r="5" spans="1:16" x14ac:dyDescent="0.25">
      <c r="A5" t="s">
        <v>355</v>
      </c>
      <c r="B5" t="s">
        <v>23</v>
      </c>
      <c r="C5" s="7">
        <f>(E5*Scoring!E$13)+(F5*Scoring!C$14)+(G5*Scoring!C$16)+(H5*Scoring!E$17)+(I5*Scoring!C$18)+(J5*Scoring!C$20)+(K5*Scoring!C45)+(L5*Scoring!C49)</f>
        <v>306.91178598499999</v>
      </c>
      <c r="D5" s="5">
        <f>SUMIF(Bye!A:A, B5, Bye!B:B)</f>
        <v>7</v>
      </c>
      <c r="E5" s="1">
        <v>919.35</v>
      </c>
      <c r="F5" s="1">
        <v>6.3</v>
      </c>
      <c r="G5" s="1">
        <v>77.7</v>
      </c>
      <c r="H5" s="1">
        <v>584.76785985000004</v>
      </c>
      <c r="I5" s="1">
        <v>7.05</v>
      </c>
      <c r="J5" s="1">
        <v>1.3</v>
      </c>
      <c r="K5" s="1">
        <v>1.5</v>
      </c>
      <c r="L5" s="1">
        <v>2</v>
      </c>
      <c r="N5"/>
      <c r="O5"/>
      <c r="P5"/>
    </row>
    <row r="6" spans="1:16" x14ac:dyDescent="0.25">
      <c r="A6" t="s">
        <v>60</v>
      </c>
      <c r="B6" t="s">
        <v>28</v>
      </c>
      <c r="C6" s="7">
        <f>(E6*Scoring!E$13)+(F6*Scoring!C$14)+(G6*Scoring!C$16)+(H6*Scoring!E$17)+(I6*Scoring!C$18)+(J6*Scoring!C$20)+(K6*Scoring!C22)+(L6*Scoring!C26)</f>
        <v>299.74609820299997</v>
      </c>
      <c r="D6" s="5">
        <f>SUMIF(Bye!A:A, B6, Bye!B:B)</f>
        <v>5</v>
      </c>
      <c r="E6" s="1">
        <v>1165.0714284999999</v>
      </c>
      <c r="F6" s="1">
        <v>8.7853500000000011</v>
      </c>
      <c r="G6" s="1">
        <v>53.342857145000004</v>
      </c>
      <c r="H6" s="1">
        <v>522.05499065000004</v>
      </c>
      <c r="I6" s="1">
        <v>4.4630831904999999</v>
      </c>
      <c r="J6" s="1">
        <v>1.8</v>
      </c>
      <c r="K6" s="1">
        <v>3.25</v>
      </c>
      <c r="L6" s="1">
        <v>1.5</v>
      </c>
      <c r="N6"/>
      <c r="O6"/>
      <c r="P6"/>
    </row>
    <row r="7" spans="1:16" x14ac:dyDescent="0.25">
      <c r="A7" t="s">
        <v>61</v>
      </c>
      <c r="B7" t="s">
        <v>25</v>
      </c>
      <c r="C7" s="7">
        <f>(E7*Scoring!E$13)+(F7*Scoring!C$14)+(G7*Scoring!C$16)+(H7*Scoring!E$17)+(I7*Scoring!C$18)+(J7*Scoring!C$20)+(K7*Scoring!C78)+(L7*Scoring!C82)</f>
        <v>281.68812852300005</v>
      </c>
      <c r="D7" s="5">
        <f>SUMIF(Bye!A:A, B7, Bye!B:B)</f>
        <v>5</v>
      </c>
      <c r="E7" s="1">
        <v>1656.2800000000002</v>
      </c>
      <c r="F7" s="1">
        <v>12.969999999999999</v>
      </c>
      <c r="G7" s="1">
        <v>15.637499999999999</v>
      </c>
      <c r="H7" s="1">
        <v>152.98049574999999</v>
      </c>
      <c r="I7" s="1">
        <v>1.450763158</v>
      </c>
      <c r="J7" s="1">
        <v>1.4</v>
      </c>
      <c r="K7" s="1">
        <v>8</v>
      </c>
      <c r="L7" s="1">
        <v>0</v>
      </c>
      <c r="N7"/>
      <c r="O7"/>
      <c r="P7"/>
    </row>
    <row r="8" spans="1:16" x14ac:dyDescent="0.25">
      <c r="A8" t="s">
        <v>313</v>
      </c>
      <c r="B8" t="s">
        <v>44</v>
      </c>
      <c r="C8" s="7">
        <f>(E8*Scoring!E$13)+(F8*Scoring!C$14)+(G8*Scoring!C$16)+(H8*Scoring!E$17)+(I8*Scoring!C$18)+(J8*Scoring!C$20)+(K8*Scoring!C103)+(L8*Scoring!C107)</f>
        <v>277.43085207000001</v>
      </c>
      <c r="D8" s="5">
        <f>SUMIF(Bye!A:A, B8, Bye!B:B)</f>
        <v>14</v>
      </c>
      <c r="E8" s="1">
        <v>1059.0999999999999</v>
      </c>
      <c r="F8" s="1">
        <v>9.3000000000000007</v>
      </c>
      <c r="G8" s="1">
        <v>54.5</v>
      </c>
      <c r="H8" s="1">
        <v>368.34488435000003</v>
      </c>
      <c r="I8" s="1">
        <v>4.2977272724999995</v>
      </c>
      <c r="J8" s="1">
        <v>1.4</v>
      </c>
      <c r="K8" s="1">
        <v>2.2999999999999998</v>
      </c>
      <c r="L8" s="1">
        <v>0.5</v>
      </c>
      <c r="N8"/>
      <c r="O8"/>
      <c r="P8"/>
    </row>
    <row r="9" spans="1:16" x14ac:dyDescent="0.25">
      <c r="A9" t="s">
        <v>67</v>
      </c>
      <c r="B9" t="s">
        <v>53</v>
      </c>
      <c r="C9" s="7">
        <f>(E9*Scoring!E$13)+(F9*Scoring!C$14)+(G9*Scoring!C$16)+(H9*Scoring!E$17)+(I9*Scoring!C$18)+(J9*Scoring!C$20)+(K9*Scoring!C72)+(L9*Scoring!C76)</f>
        <v>270.70981454399998</v>
      </c>
      <c r="D9" s="5">
        <f>SUMIF(Bye!A:A, B9, Bye!B:B)</f>
        <v>12</v>
      </c>
      <c r="E9" s="1">
        <v>1244.4209999999998</v>
      </c>
      <c r="F9" s="1">
        <v>11.3695</v>
      </c>
      <c r="G9" s="1">
        <v>35.950000000000003</v>
      </c>
      <c r="H9" s="1">
        <v>348.91190734999998</v>
      </c>
      <c r="I9" s="1">
        <v>1.4515873015</v>
      </c>
      <c r="J9" s="1">
        <v>1.5</v>
      </c>
      <c r="K9" s="1">
        <v>4</v>
      </c>
      <c r="L9" s="1">
        <v>0</v>
      </c>
      <c r="N9"/>
      <c r="O9"/>
      <c r="P9"/>
    </row>
    <row r="10" spans="1:16" x14ac:dyDescent="0.25">
      <c r="A10" t="s">
        <v>363</v>
      </c>
      <c r="B10" t="s">
        <v>24</v>
      </c>
      <c r="C10" s="7">
        <f>(E10*Scoring!E$13)+(F10*Scoring!C$14)+(G10*Scoring!C$16)+(H10*Scoring!E$17)+(I10*Scoring!C$18)+(J10*Scoring!C$20)+(K10*Scoring!C69)+(L10*Scoring!C73)</f>
        <v>268.72264997600007</v>
      </c>
      <c r="D10" s="5">
        <f>SUMIF(Bye!A:A, B10, Bye!B:B)</f>
        <v>9</v>
      </c>
      <c r="E10" s="1">
        <v>1157.5</v>
      </c>
      <c r="F10" s="1">
        <v>6.8</v>
      </c>
      <c r="G10" s="1">
        <v>51.75</v>
      </c>
      <c r="H10" s="1">
        <v>499.22649975000002</v>
      </c>
      <c r="I10" s="1">
        <v>1.9833333335000001</v>
      </c>
      <c r="J10" s="1">
        <v>1.4</v>
      </c>
      <c r="K10" s="1">
        <v>3</v>
      </c>
      <c r="L10" s="1">
        <v>1.5</v>
      </c>
      <c r="N10"/>
      <c r="O10"/>
      <c r="P10"/>
    </row>
    <row r="11" spans="1:16" x14ac:dyDescent="0.25">
      <c r="A11" t="s">
        <v>214</v>
      </c>
      <c r="B11" t="s">
        <v>40</v>
      </c>
      <c r="C11" s="7">
        <f>(E11*Scoring!E$13)+(F11*Scoring!C$14)+(G11*Scoring!C$16)+(H11*Scoring!E$17)+(I11*Scoring!C$18)+(J11*Scoring!C$20)+(K11*Scoring!C56)+(L11*Scoring!C60)</f>
        <v>265.23799935700004</v>
      </c>
      <c r="D11" s="5">
        <f>SUMIF(Bye!A:A, B11, Bye!B:B)</f>
        <v>10</v>
      </c>
      <c r="E11" s="1">
        <v>1100.6500000000001</v>
      </c>
      <c r="F11" s="1">
        <v>13.35</v>
      </c>
      <c r="G11" s="1">
        <v>33.933333335</v>
      </c>
      <c r="H11" s="1">
        <v>280.96808880000003</v>
      </c>
      <c r="I11" s="1">
        <v>2.4071428570000002</v>
      </c>
      <c r="J11" s="1">
        <v>1.4</v>
      </c>
      <c r="K11" s="1">
        <v>2.5</v>
      </c>
      <c r="L11" s="1">
        <v>0</v>
      </c>
      <c r="N11"/>
      <c r="O11"/>
      <c r="P11"/>
    </row>
    <row r="12" spans="1:16" x14ac:dyDescent="0.25">
      <c r="A12" t="s">
        <v>74</v>
      </c>
      <c r="B12" t="s">
        <v>37</v>
      </c>
      <c r="C12" s="7">
        <f>(E12*Scoring!E$13)+(F12*Scoring!C$14)+(G12*Scoring!C$16)+(H12*Scoring!E$17)+(I12*Scoring!C$18)+(J12*Scoring!C$20)+(K12*Scoring!C32)+(L12*Scoring!C36)</f>
        <v>264.78632173199998</v>
      </c>
      <c r="D12" s="5">
        <f>SUMIF(Bye!A:A, B12, Bye!B:B)</f>
        <v>8</v>
      </c>
      <c r="E12" s="1">
        <v>1415.1</v>
      </c>
      <c r="F12" s="1">
        <v>11.93</v>
      </c>
      <c r="G12" s="1">
        <v>21.950000000000003</v>
      </c>
      <c r="H12" s="1">
        <v>171.76554290000001</v>
      </c>
      <c r="I12" s="1">
        <v>1.3616279069999999</v>
      </c>
      <c r="J12" s="1">
        <v>1.6</v>
      </c>
      <c r="K12" s="1">
        <v>6</v>
      </c>
      <c r="L12" s="1">
        <v>0</v>
      </c>
      <c r="N12"/>
      <c r="O12"/>
      <c r="P12"/>
    </row>
    <row r="13" spans="1:16" x14ac:dyDescent="0.25">
      <c r="A13" t="s">
        <v>222</v>
      </c>
      <c r="B13" t="s">
        <v>46</v>
      </c>
      <c r="C13" s="7">
        <f>(E13*Scoring!E$13)+(F13*Scoring!C$14)+(G13*Scoring!C$16)+(H13*Scoring!E$17)+(I13*Scoring!C$18)+(J13*Scoring!C$20)+(K13*Scoring!C39)+(L13*Scoring!C43)</f>
        <v>260.9845037</v>
      </c>
      <c r="D13" s="5">
        <f>SUMIF(Bye!A:A, B13, Bye!B:B)</f>
        <v>11</v>
      </c>
      <c r="E13" s="1">
        <v>1330</v>
      </c>
      <c r="F13" s="1">
        <v>11.20909091</v>
      </c>
      <c r="G13" s="1">
        <v>34.622727275000003</v>
      </c>
      <c r="H13" s="1">
        <v>189.00855639999997</v>
      </c>
      <c r="I13" s="1">
        <v>1.5843958874999999</v>
      </c>
      <c r="J13" s="1">
        <v>2.2999999999999998</v>
      </c>
      <c r="K13" s="1">
        <v>5</v>
      </c>
      <c r="L13" s="1">
        <v>0</v>
      </c>
      <c r="N13"/>
      <c r="O13"/>
      <c r="P13"/>
    </row>
    <row r="14" spans="1:16" x14ac:dyDescent="0.25">
      <c r="A14" t="s">
        <v>414</v>
      </c>
      <c r="B14" t="s">
        <v>50</v>
      </c>
      <c r="C14" s="7">
        <f>(E14*Scoring!E$13)+(F14*Scoring!C$14)+(G14*Scoring!C$16)+(H14*Scoring!E$17)+(I14*Scoring!C$18)+(J14*Scoring!C$20)+(K14*Scoring!C128)+(L14*Scoring!C132)</f>
        <v>260.35274990400001</v>
      </c>
      <c r="D14" s="5">
        <f>SUMIF(Bye!A:A, B14, Bye!B:B)</f>
        <v>8</v>
      </c>
      <c r="E14" s="1">
        <v>1131.7126214999998</v>
      </c>
      <c r="F14" s="1">
        <v>7.5515625000000002</v>
      </c>
      <c r="G14" s="1">
        <v>52.168750000000003</v>
      </c>
      <c r="H14" s="1">
        <v>335.47350095000002</v>
      </c>
      <c r="I14" s="1">
        <v>3.0926687765</v>
      </c>
      <c r="J14" s="1">
        <v>2.4</v>
      </c>
      <c r="K14" s="1">
        <v>2.8</v>
      </c>
      <c r="L14" s="1">
        <v>0</v>
      </c>
      <c r="N14"/>
      <c r="O14"/>
      <c r="P14"/>
    </row>
    <row r="15" spans="1:16" x14ac:dyDescent="0.25">
      <c r="A15" t="s">
        <v>63</v>
      </c>
      <c r="B15" t="s">
        <v>35</v>
      </c>
      <c r="C15" s="7">
        <f>(E15*Scoring!E$13)+(F15*Scoring!C$14)+(G15*Scoring!C$16)+(H15*Scoring!E$17)+(I15*Scoring!C$18)+(J15*Scoring!C$20)+(K15*Scoring!C74)+(L15*Scoring!C78)</f>
        <v>250.71609431899998</v>
      </c>
      <c r="D15" s="5">
        <f>SUMIF(Bye!A:A, B15, Bye!B:B)</f>
        <v>8</v>
      </c>
      <c r="E15" s="1">
        <v>993.85500000000002</v>
      </c>
      <c r="F15" s="1">
        <v>6.3125</v>
      </c>
      <c r="G15" s="1">
        <v>57.47</v>
      </c>
      <c r="H15" s="1">
        <v>454.74979795000002</v>
      </c>
      <c r="I15" s="1">
        <v>1.9684357540000001</v>
      </c>
      <c r="J15" s="1">
        <v>1.3</v>
      </c>
      <c r="K15" s="1">
        <v>2.2000000000000002</v>
      </c>
      <c r="L15" s="1">
        <v>1.5</v>
      </c>
      <c r="N15"/>
      <c r="O15"/>
      <c r="P15"/>
    </row>
    <row r="16" spans="1:16" x14ac:dyDescent="0.25">
      <c r="A16" t="s">
        <v>415</v>
      </c>
      <c r="B16" t="s">
        <v>19</v>
      </c>
      <c r="C16" s="7">
        <f>(E16*Scoring!E$13)+(F16*Scoring!C$14)+(G16*Scoring!C$16)+(H16*Scoring!E$17)+(I16*Scoring!C$18)+(J16*Scoring!C$20)+(K16*Scoring!C88)+(L16*Scoring!C92)</f>
        <v>250.056340909</v>
      </c>
      <c r="D16" s="5">
        <f>SUMIF(Bye!A:A, B16, Bye!B:B)</f>
        <v>8</v>
      </c>
      <c r="E16" s="1">
        <v>1108.75</v>
      </c>
      <c r="F16" s="1">
        <v>11.149999999999999</v>
      </c>
      <c r="G16" s="1">
        <v>35.5</v>
      </c>
      <c r="H16" s="1">
        <v>228.21340909999998</v>
      </c>
      <c r="I16" s="1">
        <v>2.6766666665000001</v>
      </c>
      <c r="J16" s="1">
        <v>2.1</v>
      </c>
      <c r="K16" s="1">
        <v>2.6</v>
      </c>
      <c r="L16" s="1">
        <v>0</v>
      </c>
      <c r="N16"/>
      <c r="O16"/>
      <c r="P16"/>
    </row>
    <row r="17" spans="1:16" x14ac:dyDescent="0.25">
      <c r="A17" t="s">
        <v>70</v>
      </c>
      <c r="B17" t="s">
        <v>48</v>
      </c>
      <c r="C17" s="7">
        <f>(E17*Scoring!E$13)+(F17*Scoring!C$14)+(G17*Scoring!C$16)+(H17*Scoring!E$17)+(I17*Scoring!C$18)+(J17*Scoring!C$20)+(K17*Scoring!C113)+(L17*Scoring!C117)</f>
        <v>249.09632556600002</v>
      </c>
      <c r="D17" s="5">
        <f>SUMIF(Bye!A:A, B17, Bye!B:B)</f>
        <v>9</v>
      </c>
      <c r="E17" s="1">
        <v>1074.4672500000001</v>
      </c>
      <c r="F17" s="1">
        <v>7.9825955805</v>
      </c>
      <c r="G17" s="1">
        <v>46.75</v>
      </c>
      <c r="H17" s="1">
        <v>399.03944154999999</v>
      </c>
      <c r="I17" s="1">
        <v>1.4166804879999999</v>
      </c>
      <c r="J17" s="1">
        <v>1.4</v>
      </c>
      <c r="K17" s="1">
        <v>2.4</v>
      </c>
      <c r="L17" s="1">
        <v>0.75</v>
      </c>
      <c r="N17"/>
      <c r="O17"/>
      <c r="P17"/>
    </row>
    <row r="18" spans="1:16" x14ac:dyDescent="0.25">
      <c r="A18" t="s">
        <v>221</v>
      </c>
      <c r="B18" t="s">
        <v>21</v>
      </c>
      <c r="C18" s="7">
        <f>(E18*Scoring!E$13)+(F18*Scoring!C$14)+(G18*Scoring!C$16)+(H18*Scoring!E$17)+(I18*Scoring!C$18)+(J18*Scoring!C$20)+(K18*Scoring!C98)+(L18*Scoring!C102)</f>
        <v>242.49013628500001</v>
      </c>
      <c r="D18" s="5">
        <f>SUMIF(Bye!A:A, B18, Bye!B:B)</f>
        <v>8</v>
      </c>
      <c r="E18" s="1">
        <v>1195.1833335000001</v>
      </c>
      <c r="F18" s="1">
        <v>10.66111111</v>
      </c>
      <c r="G18" s="1">
        <v>38.933333335</v>
      </c>
      <c r="H18" s="1">
        <v>188.71802940000001</v>
      </c>
      <c r="I18" s="1">
        <v>0.5</v>
      </c>
      <c r="J18" s="1">
        <v>1.8</v>
      </c>
      <c r="K18" s="1">
        <v>3.5</v>
      </c>
      <c r="L18" s="1">
        <v>0</v>
      </c>
      <c r="N18"/>
      <c r="O18"/>
      <c r="P18"/>
    </row>
    <row r="19" spans="1:16" x14ac:dyDescent="0.25">
      <c r="A19" t="s">
        <v>212</v>
      </c>
      <c r="B19" t="s">
        <v>26</v>
      </c>
      <c r="C19" s="7">
        <f>(E19*Scoring!E$13)+(F19*Scoring!C$14)+(G19*Scoring!C$16)+(H19*Scoring!E$17)+(I19*Scoring!C$18)+(J19*Scoring!C$20)+(K19*Scoring!C76)+(L19*Scoring!C80)</f>
        <v>238.74968251600004</v>
      </c>
      <c r="D19" s="5">
        <f>SUMIF(Bye!A:A, B19, Bye!B:B)</f>
        <v>11</v>
      </c>
      <c r="E19" s="1">
        <v>944.49374999999998</v>
      </c>
      <c r="F19" s="1">
        <v>6.0875000000000004</v>
      </c>
      <c r="G19" s="1">
        <v>53.381250000000001</v>
      </c>
      <c r="H19" s="1">
        <v>451.13105135000001</v>
      </c>
      <c r="I19" s="1">
        <v>1.8134920635</v>
      </c>
      <c r="J19" s="1">
        <v>1.6</v>
      </c>
      <c r="K19" s="1">
        <v>1.8</v>
      </c>
      <c r="L19" s="1">
        <v>1.25</v>
      </c>
      <c r="N19"/>
      <c r="O19"/>
      <c r="P19"/>
    </row>
    <row r="20" spans="1:16" x14ac:dyDescent="0.25">
      <c r="A20" t="s">
        <v>72</v>
      </c>
      <c r="B20" t="s">
        <v>49</v>
      </c>
      <c r="C20" s="7">
        <f>(E20*Scoring!E$13)+(F20*Scoring!C$14)+(G20*Scoring!C$16)+(H20*Scoring!E$17)+(I20*Scoring!C$18)+(J20*Scoring!C$20)+(K20*Scoring!C40)+(L20*Scoring!C44)</f>
        <v>235.68399785</v>
      </c>
      <c r="D20" s="5">
        <f>SUMIF(Bye!A:A, B20, Bye!B:B)</f>
        <v>14</v>
      </c>
      <c r="E20" s="1">
        <v>928.45</v>
      </c>
      <c r="F20" s="1">
        <v>12.291666665000001</v>
      </c>
      <c r="G20" s="1">
        <v>34.825000000000003</v>
      </c>
      <c r="H20" s="1">
        <v>325.63997860000001</v>
      </c>
      <c r="I20" s="1">
        <v>0.45</v>
      </c>
      <c r="J20" s="1">
        <v>1</v>
      </c>
      <c r="K20" s="1">
        <v>1.7</v>
      </c>
      <c r="L20" s="1">
        <v>0</v>
      </c>
      <c r="N20"/>
      <c r="O20"/>
      <c r="P20"/>
    </row>
    <row r="21" spans="1:16" x14ac:dyDescent="0.25">
      <c r="A21" t="s">
        <v>420</v>
      </c>
      <c r="B21" t="s">
        <v>55</v>
      </c>
      <c r="C21" s="7">
        <f>(E21*Scoring!E$13)+(F21*Scoring!C$14)+(G21*Scoring!C$16)+(H21*Scoring!E$17)+(I21*Scoring!C$18)+(J21*Scoring!C$20)+(K21*Scoring!C38)+(L21*Scoring!C42)</f>
        <v>232.07333097000003</v>
      </c>
      <c r="D21" s="5">
        <f>SUMIF(Bye!A:A, B21, Bye!B:B)</f>
        <v>12</v>
      </c>
      <c r="E21" s="1">
        <v>643.25</v>
      </c>
      <c r="F21" s="1">
        <v>3.6312500000000001</v>
      </c>
      <c r="G21" s="1">
        <v>47.7</v>
      </c>
      <c r="H21" s="1">
        <v>401.09703150000001</v>
      </c>
      <c r="I21" s="1">
        <v>9.9751879700000003</v>
      </c>
      <c r="J21" s="1">
        <v>1.7</v>
      </c>
      <c r="K21" s="1">
        <v>0</v>
      </c>
      <c r="L21" s="1">
        <v>1</v>
      </c>
      <c r="N21"/>
      <c r="O21"/>
      <c r="P21"/>
    </row>
    <row r="22" spans="1:16" x14ac:dyDescent="0.25">
      <c r="A22" t="s">
        <v>319</v>
      </c>
      <c r="B22" t="s">
        <v>40</v>
      </c>
      <c r="C22" s="7">
        <f>(E22*Scoring!E$13)+(F22*Scoring!C$14)+(G22*Scoring!C$16)+(H22*Scoring!E$17)+(I22*Scoring!C$18)+(J22*Scoring!C$20)+(K22*Scoring!C129)+(L22*Scoring!C133)</f>
        <v>219.946066922</v>
      </c>
      <c r="D22" s="5">
        <f>SUMIF(Bye!A:A, B22, Bye!B:B)</f>
        <v>10</v>
      </c>
      <c r="E22" s="1">
        <v>953.23749999999995</v>
      </c>
      <c r="F22" s="1">
        <v>7.4</v>
      </c>
      <c r="G22" s="1">
        <v>42.85</v>
      </c>
      <c r="H22" s="1">
        <v>306.81407830000001</v>
      </c>
      <c r="I22" s="1">
        <v>1.3318181820000001</v>
      </c>
      <c r="J22" s="1">
        <v>1.3</v>
      </c>
      <c r="K22" s="1">
        <v>1.9</v>
      </c>
      <c r="L22" s="1">
        <v>0</v>
      </c>
      <c r="N22"/>
      <c r="O22"/>
      <c r="P22"/>
    </row>
    <row r="23" spans="1:16" x14ac:dyDescent="0.25">
      <c r="A23" t="s">
        <v>76</v>
      </c>
      <c r="B23" t="s">
        <v>35</v>
      </c>
      <c r="C23" s="7">
        <f>(E23*Scoring!E$13)+(F23*Scoring!C$14)+(G23*Scoring!C$16)+(H23*Scoring!E$17)+(I23*Scoring!C$18)+(J23*Scoring!C$20)+(K23*Scoring!C55)+(L23*Scoring!C59)</f>
        <v>219.30582288299999</v>
      </c>
      <c r="D23" s="5">
        <f>SUMIF(Bye!A:A, B23, Bye!B:B)</f>
        <v>8</v>
      </c>
      <c r="E23" s="1">
        <v>1121.7642854999999</v>
      </c>
      <c r="F23" s="1">
        <v>5.9857142855000003</v>
      </c>
      <c r="G23" s="1">
        <v>42.35</v>
      </c>
      <c r="H23" s="1">
        <v>271.65108620000001</v>
      </c>
      <c r="I23" s="1">
        <v>0.45</v>
      </c>
      <c r="J23" s="1">
        <v>1</v>
      </c>
      <c r="K23" s="1">
        <v>2.7</v>
      </c>
      <c r="L23" s="1">
        <v>0</v>
      </c>
      <c r="N23"/>
      <c r="O23"/>
      <c r="P23"/>
    </row>
    <row r="24" spans="1:16" x14ac:dyDescent="0.25">
      <c r="A24" t="s">
        <v>73</v>
      </c>
      <c r="B24" t="s">
        <v>41</v>
      </c>
      <c r="C24" s="7">
        <f>(E24*Scoring!E$13)+(F24*Scoring!C$14)+(G24*Scoring!C$16)+(H24*Scoring!E$17)+(I24*Scoring!C$18)+(J24*Scoring!C$20)+(K24*Scoring!C140)+(L24*Scoring!C144)</f>
        <v>213.86258175700002</v>
      </c>
      <c r="D24" s="5">
        <f>SUMIF(Bye!A:A, B24, Bye!B:B)</f>
        <v>6</v>
      </c>
      <c r="E24" s="1">
        <v>956.1875</v>
      </c>
      <c r="F24" s="1">
        <v>6.4499999999999993</v>
      </c>
      <c r="G24" s="1">
        <v>40.662500000000001</v>
      </c>
      <c r="H24" s="1">
        <v>318.50874905000001</v>
      </c>
      <c r="I24" s="1">
        <v>1.3550761419999999</v>
      </c>
      <c r="J24" s="1">
        <v>1.1000000000000001</v>
      </c>
      <c r="K24" s="1">
        <v>2</v>
      </c>
      <c r="L24" s="1">
        <v>0</v>
      </c>
      <c r="N24"/>
      <c r="O24"/>
      <c r="P24"/>
    </row>
    <row r="25" spans="1:16" x14ac:dyDescent="0.25">
      <c r="A25" t="s">
        <v>367</v>
      </c>
      <c r="B25" t="s">
        <v>31</v>
      </c>
      <c r="C25" s="7">
        <f>(E25*Scoring!E$13)+(F25*Scoring!C$14)+(G25*Scoring!C$16)+(H25*Scoring!E$17)+(I25*Scoring!C$18)+(J25*Scoring!C$20)+(K25*Scoring!C114)+(L25*Scoring!C118)</f>
        <v>212.269558526</v>
      </c>
      <c r="D25" s="5">
        <f>SUMIF(Bye!A:A, B25, Bye!B:B)</f>
        <v>9</v>
      </c>
      <c r="E25" s="1">
        <v>957.95550000000003</v>
      </c>
      <c r="F25" s="1">
        <v>6.05</v>
      </c>
      <c r="G25" s="1">
        <v>35.85</v>
      </c>
      <c r="H25" s="1">
        <v>353.35023269999999</v>
      </c>
      <c r="I25" s="1">
        <v>1.764830876</v>
      </c>
      <c r="J25" s="1">
        <v>1.6</v>
      </c>
      <c r="K25" s="1">
        <v>2.1</v>
      </c>
      <c r="L25" s="1">
        <v>0.25</v>
      </c>
      <c r="N25"/>
      <c r="O25"/>
      <c r="P25"/>
    </row>
    <row r="26" spans="1:16" x14ac:dyDescent="0.25">
      <c r="A26" t="s">
        <v>64</v>
      </c>
      <c r="B26" t="s">
        <v>38</v>
      </c>
      <c r="C26" s="7">
        <f>(E26*Scoring!E$13)+(F26*Scoring!C$14)+(G26*Scoring!C$16)+(H26*Scoring!E$17)+(I26*Scoring!C$18)+(J26*Scoring!C$20)+(K26*Scoring!C65)+(L26*Scoring!C69)</f>
        <v>201.33225704599997</v>
      </c>
      <c r="D26" s="5">
        <f>SUMIF(Bye!A:A, B26, Bye!B:B)</f>
        <v>10</v>
      </c>
      <c r="E26" s="1">
        <v>904.52499999999998</v>
      </c>
      <c r="F26" s="1">
        <v>4.5374999999999996</v>
      </c>
      <c r="G26" s="1">
        <v>44.712499999999999</v>
      </c>
      <c r="H26" s="1">
        <v>278.87838770000002</v>
      </c>
      <c r="I26" s="1">
        <v>2.1424030460000001</v>
      </c>
      <c r="J26" s="1">
        <v>1.8</v>
      </c>
      <c r="K26" s="1">
        <v>1.4</v>
      </c>
      <c r="L26" s="1">
        <v>0</v>
      </c>
      <c r="N26"/>
      <c r="O26"/>
      <c r="P26"/>
    </row>
    <row r="27" spans="1:16" x14ac:dyDescent="0.25">
      <c r="A27" t="s">
        <v>318</v>
      </c>
      <c r="B27" t="s">
        <v>51</v>
      </c>
      <c r="C27" s="7">
        <f>(E27*Scoring!E$13)+(F27*Scoring!C$14)+(G27*Scoring!C$16)+(H27*Scoring!E$17)+(I27*Scoring!C$18)+(J27*Scoring!C$20)+(K27*Scoring!C63)+(L27*Scoring!C67)</f>
        <v>201.19218317799999</v>
      </c>
      <c r="D27" s="5">
        <f>SUMIF(Bye!A:A, B27, Bye!B:B)</f>
        <v>14</v>
      </c>
      <c r="E27" s="1">
        <v>921.50384600000007</v>
      </c>
      <c r="F27" s="1">
        <v>4.4153846154999998</v>
      </c>
      <c r="G27" s="1">
        <v>45.219230769999996</v>
      </c>
      <c r="H27" s="1">
        <v>348.30260114999999</v>
      </c>
      <c r="I27" s="1">
        <v>0.6</v>
      </c>
      <c r="J27" s="1">
        <v>1.1000000000000001</v>
      </c>
      <c r="K27" s="1">
        <v>1.6</v>
      </c>
      <c r="L27" s="1">
        <v>0</v>
      </c>
      <c r="N27"/>
      <c r="O27"/>
      <c r="P27"/>
    </row>
    <row r="28" spans="1:16" x14ac:dyDescent="0.25">
      <c r="A28" t="s">
        <v>419</v>
      </c>
      <c r="B28" t="s">
        <v>55</v>
      </c>
      <c r="C28" s="7">
        <f>(E28*Scoring!E$13)+(F28*Scoring!C$14)+(G28*Scoring!C$16)+(H28*Scoring!E$17)+(I28*Scoring!C$18)+(J28*Scoring!C$20)+(K28*Scoring!C86)+(L28*Scoring!C90)</f>
        <v>197.82556902200002</v>
      </c>
      <c r="D28" s="5">
        <f>SUMIF(Bye!A:A, B28, Bye!B:B)</f>
        <v>12</v>
      </c>
      <c r="E28" s="1">
        <v>729.6</v>
      </c>
      <c r="F28" s="1">
        <v>4.4000000000000004</v>
      </c>
      <c r="G28" s="1">
        <v>47.8</v>
      </c>
      <c r="H28" s="1">
        <v>431.32674285000002</v>
      </c>
      <c r="I28" s="1">
        <v>1.3888157895000002</v>
      </c>
      <c r="J28" s="1">
        <v>0.8</v>
      </c>
      <c r="K28" s="1">
        <v>0.7</v>
      </c>
      <c r="L28" s="1">
        <v>1</v>
      </c>
      <c r="N28"/>
      <c r="O28"/>
      <c r="P28"/>
    </row>
    <row r="29" spans="1:16" x14ac:dyDescent="0.25">
      <c r="A29" t="s">
        <v>69</v>
      </c>
      <c r="B29" t="s">
        <v>33</v>
      </c>
      <c r="C29" s="7">
        <f>(E29*Scoring!E$13)+(F29*Scoring!C$14)+(G29*Scoring!C$16)+(H29*Scoring!E$17)+(I29*Scoring!C$18)+(J29*Scoring!C$20)+(K29*Scoring!C61)+(L29*Scoring!C65)</f>
        <v>191.28031024000001</v>
      </c>
      <c r="D29" s="5">
        <f>SUMIF(Bye!A:A, B29, Bye!B:B)</f>
        <v>14</v>
      </c>
      <c r="E29" s="1">
        <v>804.85</v>
      </c>
      <c r="F29" s="1">
        <v>8.3000000000000007</v>
      </c>
      <c r="G29" s="1">
        <v>32.85</v>
      </c>
      <c r="H29" s="1">
        <v>241.45310240000001</v>
      </c>
      <c r="I29" s="1">
        <v>0.9</v>
      </c>
      <c r="J29" s="1">
        <v>1.4</v>
      </c>
      <c r="K29" s="1">
        <v>1</v>
      </c>
      <c r="L29" s="1">
        <v>0</v>
      </c>
      <c r="N29"/>
      <c r="O29"/>
      <c r="P29"/>
    </row>
    <row r="30" spans="1:16" x14ac:dyDescent="0.25">
      <c r="A30" t="s">
        <v>210</v>
      </c>
      <c r="B30" t="s">
        <v>56</v>
      </c>
      <c r="C30" s="7">
        <f>(E30*Scoring!E$13)+(F30*Scoring!C$14)+(G30*Scoring!C$16)+(H30*Scoring!E$17)+(I30*Scoring!C$18)+(J30*Scoring!C$20)+(K30*Scoring!C35)+(L30*Scoring!C39)</f>
        <v>185.56738745000001</v>
      </c>
      <c r="D30" s="5">
        <f>SUMIF(Bye!A:A, B30, Bye!B:B)</f>
        <v>12</v>
      </c>
      <c r="E30" s="1">
        <v>900</v>
      </c>
      <c r="F30" s="1">
        <v>5.2865384615000002</v>
      </c>
      <c r="G30" s="1">
        <v>34.803846155000002</v>
      </c>
      <c r="H30" s="1">
        <v>210.08819505</v>
      </c>
      <c r="I30" s="1">
        <v>1.4392485035</v>
      </c>
      <c r="J30" s="1">
        <v>0.6</v>
      </c>
      <c r="K30" s="1">
        <v>1.3</v>
      </c>
      <c r="L30" s="1">
        <v>0</v>
      </c>
      <c r="N30"/>
      <c r="O30"/>
      <c r="P30"/>
    </row>
    <row r="31" spans="1:16" x14ac:dyDescent="0.25">
      <c r="A31" t="s">
        <v>316</v>
      </c>
      <c r="B31" t="s">
        <v>45</v>
      </c>
      <c r="C31" s="7">
        <f>(E31*Scoring!E$13)+(F31*Scoring!C$14)+(G31*Scoring!C$16)+(H31*Scoring!E$17)+(I31*Scoring!C$18)+(J31*Scoring!C$20)+(K31*Scoring!C77)+(L31*Scoring!C81)</f>
        <v>183.74583896600001</v>
      </c>
      <c r="D31" s="5">
        <f>SUMIF(Bye!A:A, B31, Bye!B:B)</f>
        <v>12</v>
      </c>
      <c r="E31" s="1">
        <v>866.55</v>
      </c>
      <c r="F31" s="1">
        <v>6.8636363634999995</v>
      </c>
      <c r="G31" s="1">
        <v>30.95909091</v>
      </c>
      <c r="H31" s="1">
        <v>226.49929875000001</v>
      </c>
      <c r="I31" s="1">
        <v>0.55000000000000004</v>
      </c>
      <c r="J31" s="1">
        <v>1</v>
      </c>
      <c r="K31" s="1">
        <v>1.2</v>
      </c>
      <c r="L31" s="1">
        <v>0</v>
      </c>
      <c r="N31"/>
      <c r="O31"/>
      <c r="P31"/>
    </row>
    <row r="32" spans="1:16" x14ac:dyDescent="0.25">
      <c r="A32" t="s">
        <v>418</v>
      </c>
      <c r="B32" t="s">
        <v>56</v>
      </c>
      <c r="C32" s="7">
        <f>(E32*Scoring!E$13)+(F32*Scoring!C$14)+(G32*Scoring!C$16)+(H32*Scoring!E$17)+(I32*Scoring!C$18)+(J32*Scoring!C$20)+(K32*Scoring!C123)+(L32*Scoring!C127)</f>
        <v>182.74324618</v>
      </c>
      <c r="D32" s="5">
        <f>SUMIF(Bye!A:A, B32, Bye!B:B)</f>
        <v>12</v>
      </c>
      <c r="E32" s="1">
        <v>699.73181820000002</v>
      </c>
      <c r="F32" s="1">
        <v>9.8045454549999995</v>
      </c>
      <c r="G32" s="1">
        <v>27.745454545000001</v>
      </c>
      <c r="H32" s="1">
        <v>183.98833033</v>
      </c>
      <c r="I32" s="1">
        <v>1.516417342</v>
      </c>
      <c r="J32" s="1">
        <v>1.3</v>
      </c>
      <c r="K32" s="1">
        <v>0.4</v>
      </c>
      <c r="L32" s="1">
        <v>0</v>
      </c>
      <c r="N32"/>
      <c r="O32"/>
      <c r="P32"/>
    </row>
    <row r="33" spans="1:16" x14ac:dyDescent="0.25">
      <c r="A33" t="s">
        <v>224</v>
      </c>
      <c r="B33" t="s">
        <v>24</v>
      </c>
      <c r="C33" s="7">
        <f>(E33*Scoring!E$13)+(F33*Scoring!C$14)+(G33*Scoring!C$16)+(H33*Scoring!E$17)+(I33*Scoring!C$18)+(J33*Scoring!C$20)+(K33*Scoring!C31)+(L33*Scoring!C35)</f>
        <v>182.00717920299999</v>
      </c>
      <c r="D33" s="5">
        <f>SUMIF(Bye!A:A, B33, Bye!B:B)</f>
        <v>9</v>
      </c>
      <c r="E33" s="1">
        <v>763.65647594999996</v>
      </c>
      <c r="F33" s="1">
        <v>3.6828124999999998</v>
      </c>
      <c r="G33" s="1">
        <v>39.743749999999999</v>
      </c>
      <c r="H33" s="1">
        <v>248.30448205000002</v>
      </c>
      <c r="I33" s="1">
        <v>2.8950764004999998</v>
      </c>
      <c r="J33" s="1">
        <v>0.8</v>
      </c>
      <c r="K33" s="1">
        <v>0.8</v>
      </c>
      <c r="L33" s="1">
        <v>0</v>
      </c>
      <c r="N33"/>
      <c r="O33"/>
      <c r="P33"/>
    </row>
    <row r="34" spans="1:16" x14ac:dyDescent="0.25">
      <c r="A34" t="s">
        <v>430</v>
      </c>
      <c r="B34" t="s">
        <v>51</v>
      </c>
      <c r="C34" s="7">
        <f>(E34*Scoring!E$13)+(F34*Scoring!C$14)+(G34*Scoring!C$16)+(H34*Scoring!E$17)+(I34*Scoring!C$18)+(J34*Scoring!C$20)+(K34*Scoring!C43)+(L34*Scoring!C47)</f>
        <v>172.19780495500001</v>
      </c>
      <c r="D34" s="5">
        <f>SUMIF(Bye!A:A, B34, Bye!B:B)</f>
        <v>14</v>
      </c>
      <c r="E34" s="1">
        <v>700.1</v>
      </c>
      <c r="F34" s="1">
        <v>7.15</v>
      </c>
      <c r="G34" s="1">
        <v>30.950000000000003</v>
      </c>
      <c r="H34" s="1">
        <v>253.37804955000001</v>
      </c>
      <c r="I34" s="1">
        <v>0.65</v>
      </c>
      <c r="J34" s="1">
        <v>0.9</v>
      </c>
      <c r="K34" s="1">
        <v>0.5</v>
      </c>
      <c r="L34" s="1">
        <v>0</v>
      </c>
      <c r="N34"/>
      <c r="O34"/>
      <c r="P34"/>
    </row>
    <row r="35" spans="1:16" x14ac:dyDescent="0.25">
      <c r="A35" t="s">
        <v>217</v>
      </c>
      <c r="B35" t="s">
        <v>26</v>
      </c>
      <c r="C35" s="7">
        <f>(E35*Scoring!E$13)+(F35*Scoring!C$14)+(G35*Scoring!C$16)+(H35*Scoring!E$17)+(I35*Scoring!C$18)+(J35*Scoring!C$20)+(K35*Scoring!C117)+(L35*Scoring!C121)</f>
        <v>162.24574797599999</v>
      </c>
      <c r="D35" s="5">
        <f>SUMIF(Bye!A:A, B35, Bye!B:B)</f>
        <v>11</v>
      </c>
      <c r="E35" s="1">
        <v>687</v>
      </c>
      <c r="F35" s="1">
        <v>4.75</v>
      </c>
      <c r="G35" s="1">
        <v>30.65</v>
      </c>
      <c r="H35" s="1">
        <v>225.95747975</v>
      </c>
      <c r="I35" s="1">
        <v>2.1833333335000003</v>
      </c>
      <c r="J35" s="1">
        <v>1.3</v>
      </c>
      <c r="K35" s="1">
        <v>0.3</v>
      </c>
      <c r="L35" s="1">
        <v>0</v>
      </c>
      <c r="N35"/>
      <c r="O35"/>
      <c r="P35"/>
    </row>
    <row r="36" spans="1:16" x14ac:dyDescent="0.25">
      <c r="A36" t="s">
        <v>213</v>
      </c>
      <c r="B36" t="s">
        <v>19</v>
      </c>
      <c r="C36" s="7">
        <f>(E36*Scoring!E$13)+(F36*Scoring!C$14)+(G36*Scoring!C$16)+(H36*Scoring!E$17)+(I36*Scoring!C$18)+(J36*Scoring!C$20)+(K36*Scoring!C25)+(L36*Scoring!C29)</f>
        <v>160.49795317699997</v>
      </c>
      <c r="D36" s="5">
        <f>SUMIF(Bye!A:A, B36, Bye!B:B)</f>
        <v>8</v>
      </c>
      <c r="E36" s="1">
        <v>826.8</v>
      </c>
      <c r="F36" s="1">
        <v>6.1687500000000002</v>
      </c>
      <c r="G36" s="1">
        <v>22.15</v>
      </c>
      <c r="H36" s="1">
        <v>139.74814079999999</v>
      </c>
      <c r="I36" s="1">
        <v>0.66343984950000001</v>
      </c>
      <c r="J36" s="1">
        <v>1.5</v>
      </c>
      <c r="K36" s="1">
        <v>1.1000000000000001</v>
      </c>
      <c r="L36" s="1">
        <v>0</v>
      </c>
      <c r="N36"/>
      <c r="O36"/>
      <c r="P36"/>
    </row>
    <row r="37" spans="1:16" x14ac:dyDescent="0.25">
      <c r="A37" t="s">
        <v>66</v>
      </c>
      <c r="B37" t="s">
        <v>14</v>
      </c>
      <c r="C37" s="7">
        <f>(E37*Scoring!E$13)+(F37*Scoring!C$14)+(G37*Scoring!C$16)+(H37*Scoring!E$17)+(I37*Scoring!C$18)+(J37*Scoring!C$20)+(K37*Scoring!C118)+(L37*Scoring!C122)</f>
        <v>155.45327781500001</v>
      </c>
      <c r="D37" s="5">
        <f>SUMIF(Bye!A:A, B37, Bye!B:B)</f>
        <v>10</v>
      </c>
      <c r="E37" s="1">
        <v>677.53227385000002</v>
      </c>
      <c r="F37" s="1">
        <v>5.7096723999999996</v>
      </c>
      <c r="G37" s="1">
        <v>24.325800000000001</v>
      </c>
      <c r="H37" s="1">
        <v>228.22</v>
      </c>
      <c r="I37" s="1">
        <v>1.199036005</v>
      </c>
      <c r="J37" s="1">
        <v>0.9</v>
      </c>
      <c r="K37" s="1">
        <v>0.2</v>
      </c>
      <c r="L37" s="1">
        <v>0</v>
      </c>
      <c r="N37"/>
      <c r="O37"/>
      <c r="P37"/>
    </row>
    <row r="38" spans="1:16" x14ac:dyDescent="0.25">
      <c r="A38" t="s">
        <v>320</v>
      </c>
      <c r="B38" t="s">
        <v>16</v>
      </c>
      <c r="C38" s="7">
        <f>(E38*Scoring!E$13)+(F38*Scoring!C$14)+(G38*Scoring!C$16)+(H38*Scoring!E$17)+(I38*Scoring!C$18)+(J38*Scoring!C$20)+(K38*Scoring!C80)+(L38*Scoring!C84)</f>
        <v>151.56395662200001</v>
      </c>
      <c r="D38" s="5">
        <f>SUMIF(Bye!A:A, B38, Bye!B:B)</f>
        <v>10</v>
      </c>
      <c r="E38" s="1">
        <v>613.34375</v>
      </c>
      <c r="F38" s="1">
        <v>4.0437500000000002</v>
      </c>
      <c r="G38" s="1">
        <v>33.400000000000006</v>
      </c>
      <c r="H38" s="1">
        <v>262.76172529999997</v>
      </c>
      <c r="I38" s="1">
        <v>1.181818182</v>
      </c>
      <c r="J38" s="1">
        <v>0.8</v>
      </c>
      <c r="K38" s="1">
        <v>0</v>
      </c>
      <c r="L38" s="1">
        <v>0</v>
      </c>
      <c r="N38"/>
      <c r="O38"/>
      <c r="P38"/>
    </row>
    <row r="39" spans="1:16" x14ac:dyDescent="0.25">
      <c r="A39" t="s">
        <v>315</v>
      </c>
      <c r="B39" t="s">
        <v>44</v>
      </c>
      <c r="C39" s="7">
        <f>(E39*Scoring!E$13)+(F39*Scoring!C$14)+(G39*Scoring!C$16)+(H39*Scoring!E$17)+(I39*Scoring!C$18)+(J39*Scoring!C$20)+(K39*Scoring!C120)+(L39*Scoring!C124)</f>
        <v>148.74429473699999</v>
      </c>
      <c r="D39" s="5">
        <f>SUMIF(Bye!A:A, B39, Bye!B:B)</f>
        <v>14</v>
      </c>
      <c r="E39" s="1">
        <v>786.3</v>
      </c>
      <c r="F39" s="1">
        <v>5.9</v>
      </c>
      <c r="G39" s="1">
        <v>18.100000000000001</v>
      </c>
      <c r="H39" s="1">
        <v>120.81399999999999</v>
      </c>
      <c r="I39" s="1">
        <v>0.9388157895</v>
      </c>
      <c r="J39" s="1">
        <v>1.1000000000000001</v>
      </c>
      <c r="K39" s="1">
        <v>0.9</v>
      </c>
      <c r="L39" s="1">
        <v>0</v>
      </c>
      <c r="N39"/>
      <c r="O39"/>
      <c r="P39"/>
    </row>
    <row r="40" spans="1:16" x14ac:dyDescent="0.25">
      <c r="A40" t="s">
        <v>65</v>
      </c>
      <c r="B40" t="s">
        <v>44</v>
      </c>
      <c r="C40" s="7">
        <f>(E40*Scoring!E$13)+(F40*Scoring!C$14)+(G40*Scoring!C$16)+(H40*Scoring!E$17)+(I40*Scoring!C$18)+(J40*Scoring!C$20)+(K40*Scoring!C138)+(L40*Scoring!C142)</f>
        <v>148.08409752600002</v>
      </c>
      <c r="D40" s="5">
        <f>SUMIF(Bye!A:A, B40, Bye!B:B)</f>
        <v>14</v>
      </c>
      <c r="E40" s="1">
        <v>701.31321230000003</v>
      </c>
      <c r="F40" s="1">
        <v>5.9601468000000004</v>
      </c>
      <c r="G40" s="1">
        <v>19.360294445000001</v>
      </c>
      <c r="H40" s="1">
        <v>147.91</v>
      </c>
      <c r="I40" s="1">
        <v>1.4234335085000001</v>
      </c>
      <c r="J40" s="1">
        <v>0.5</v>
      </c>
      <c r="K40" s="1">
        <v>0.6</v>
      </c>
      <c r="L40" s="1">
        <v>0</v>
      </c>
      <c r="N40"/>
      <c r="O40"/>
      <c r="P40"/>
    </row>
    <row r="41" spans="1:16" x14ac:dyDescent="0.25">
      <c r="A41" t="s">
        <v>317</v>
      </c>
      <c r="B41" t="s">
        <v>17</v>
      </c>
      <c r="C41" s="7">
        <f>(E41*Scoring!E$13)+(F41*Scoring!C$14)+(G41*Scoring!C$16)+(H41*Scoring!E$17)+(I41*Scoring!C$18)+(J41*Scoring!C$20)+(K41*Scoring!C109)+(L41*Scoring!C113)</f>
        <v>141.45583198</v>
      </c>
      <c r="D41" s="5">
        <f>SUMIF(Bye!A:A, B41, Bye!B:B)</f>
        <v>6</v>
      </c>
      <c r="E41" s="1">
        <v>495.45</v>
      </c>
      <c r="F41" s="1">
        <v>7.0125000000000002</v>
      </c>
      <c r="G41" s="1">
        <v>30.337499999999999</v>
      </c>
      <c r="H41" s="1">
        <v>193.9833198</v>
      </c>
      <c r="I41" s="1">
        <v>0.1</v>
      </c>
      <c r="J41" s="1">
        <v>0.5</v>
      </c>
      <c r="K41" s="1">
        <v>0</v>
      </c>
      <c r="L41" s="1">
        <v>0</v>
      </c>
      <c r="N41"/>
      <c r="O41"/>
      <c r="P41"/>
    </row>
    <row r="42" spans="1:16" x14ac:dyDescent="0.25">
      <c r="A42" t="s">
        <v>75</v>
      </c>
      <c r="B42" t="s">
        <v>43</v>
      </c>
      <c r="C42" s="7">
        <f>(E42*Scoring!E$13)+(F42*Scoring!C$14)+(G42*Scoring!C$16)+(H42*Scoring!E$17)+(I42*Scoring!C$18)+(J42*Scoring!C$20)+(K42*Scoring!C139)+(L42*Scoring!C143)</f>
        <v>138.786379385</v>
      </c>
      <c r="D42" s="5">
        <f>SUMIF(Bye!A:A, B42, Bye!B:B)</f>
        <v>5</v>
      </c>
      <c r="E42" s="1">
        <v>604.40909090000002</v>
      </c>
      <c r="F42" s="1">
        <v>2.4</v>
      </c>
      <c r="G42" s="1">
        <v>40.299999999999997</v>
      </c>
      <c r="H42" s="1">
        <v>212.45470295000001</v>
      </c>
      <c r="I42" s="1">
        <v>0.6</v>
      </c>
      <c r="J42" s="1">
        <v>1.2</v>
      </c>
      <c r="K42" s="1">
        <v>0</v>
      </c>
      <c r="L42" s="1">
        <v>0</v>
      </c>
      <c r="N42"/>
      <c r="O42"/>
      <c r="P42"/>
    </row>
    <row r="43" spans="1:16" x14ac:dyDescent="0.25">
      <c r="A43" t="s">
        <v>425</v>
      </c>
      <c r="B43" t="s">
        <v>42</v>
      </c>
      <c r="C43" s="7">
        <f>(E43*Scoring!E$13)+(F43*Scoring!C$14)+(G43*Scoring!C$16)+(H43*Scoring!E$17)+(I43*Scoring!C$18)+(J43*Scoring!C$20)+(K43*Scoring!C17)+(L43*Scoring!C21)</f>
        <v>135.58033857799998</v>
      </c>
      <c r="D43" s="5">
        <f>SUMIF(Bye!A:A, B43, Bye!B:B)</f>
        <v>8</v>
      </c>
      <c r="E43" s="1">
        <v>582.1175224000001</v>
      </c>
      <c r="F43" s="1">
        <v>6.298828125</v>
      </c>
      <c r="G43" s="1">
        <v>20.481249999999999</v>
      </c>
      <c r="H43" s="1">
        <v>136.76752987999998</v>
      </c>
      <c r="I43" s="1">
        <v>1.0362690999999999</v>
      </c>
      <c r="J43" s="1">
        <v>0.8</v>
      </c>
      <c r="K43" s="1">
        <v>0</v>
      </c>
      <c r="L43" s="1">
        <v>0</v>
      </c>
      <c r="N43"/>
      <c r="O43"/>
      <c r="P43"/>
    </row>
    <row r="44" spans="1:16" x14ac:dyDescent="0.25">
      <c r="A44" t="s">
        <v>361</v>
      </c>
      <c r="B44" t="s">
        <v>16</v>
      </c>
      <c r="C44" s="7">
        <f>(E44*Scoring!E$13)+(F44*Scoring!C$14)+(G44*Scoring!C$16)+(H44*Scoring!E$17)+(I44*Scoring!C$18)+(J44*Scoring!C$20)+(K44*Scoring!C105)+(L44*Scoring!C109)</f>
        <v>126.112038674</v>
      </c>
      <c r="D44" s="5">
        <f>SUMIF(Bye!A:A, B44, Bye!B:B)</f>
        <v>10</v>
      </c>
      <c r="E44" s="1">
        <v>577</v>
      </c>
      <c r="F44" s="1">
        <v>5.3250000000000002</v>
      </c>
      <c r="G44" s="1">
        <v>18.012499999999999</v>
      </c>
      <c r="H44" s="1">
        <v>138.59062484999998</v>
      </c>
      <c r="I44" s="1">
        <v>0.83174603150000004</v>
      </c>
      <c r="J44" s="1">
        <v>0.4</v>
      </c>
      <c r="K44" s="1">
        <v>0</v>
      </c>
      <c r="L44" s="1">
        <v>0</v>
      </c>
      <c r="N44"/>
      <c r="O44"/>
      <c r="P44"/>
    </row>
    <row r="45" spans="1:16" x14ac:dyDescent="0.25">
      <c r="A45" t="s">
        <v>312</v>
      </c>
      <c r="B45" t="s">
        <v>12</v>
      </c>
      <c r="C45" s="7">
        <f>(E45*Scoring!E$13)+(F45*Scoring!C$14)+(G45*Scoring!C$16)+(H45*Scoring!E$17)+(I45*Scoring!C$18)+(J45*Scoring!C$20)+(K45*Scoring!C19)+(L45*Scoring!C23)</f>
        <v>126.074566305</v>
      </c>
      <c r="D45" s="5">
        <f>SUMIF(Bye!A:A, B45, Bye!B:B)</f>
        <v>7</v>
      </c>
      <c r="E45" s="1">
        <v>434.173225</v>
      </c>
      <c r="F45" s="1">
        <v>5.0145122999999998</v>
      </c>
      <c r="G45" s="1">
        <v>28.068750000000001</v>
      </c>
      <c r="H45" s="1">
        <v>201.25231005000001</v>
      </c>
      <c r="I45" s="1">
        <v>0.74603149999999996</v>
      </c>
      <c r="J45" s="1">
        <v>0.1</v>
      </c>
      <c r="K45" s="1">
        <v>0</v>
      </c>
      <c r="L45" s="1">
        <v>0</v>
      </c>
      <c r="N45"/>
      <c r="O45"/>
      <c r="P45"/>
    </row>
    <row r="46" spans="1:16" x14ac:dyDescent="0.25">
      <c r="A46" t="s">
        <v>321</v>
      </c>
      <c r="B46" t="s">
        <v>33</v>
      </c>
      <c r="C46" s="7">
        <f>(E46*Scoring!E$13)+(F46*Scoring!C$14)+(G46*Scoring!C$16)+(H46*Scoring!E$17)+(I46*Scoring!C$18)+(J46*Scoring!C$20)+(K46*Scoring!C44)+(L46*Scoring!C48)</f>
        <v>125.66590794299999</v>
      </c>
      <c r="D46" s="5">
        <f>SUMIF(Bye!A:A, B46, Bye!B:B)</f>
        <v>14</v>
      </c>
      <c r="E46" s="1">
        <v>650.875</v>
      </c>
      <c r="F46" s="1">
        <v>3.7874999999999996</v>
      </c>
      <c r="G46" s="1">
        <v>17.100000000000001</v>
      </c>
      <c r="H46" s="1">
        <v>100.49629386000001</v>
      </c>
      <c r="I46" s="1">
        <v>1.9006297595000001</v>
      </c>
      <c r="J46" s="1">
        <v>0.7</v>
      </c>
      <c r="K46" s="1">
        <v>0.1</v>
      </c>
      <c r="L46" s="1">
        <v>0</v>
      </c>
      <c r="N46"/>
      <c r="O46"/>
      <c r="P46"/>
    </row>
    <row r="47" spans="1:16" x14ac:dyDescent="0.25">
      <c r="A47" t="s">
        <v>357</v>
      </c>
      <c r="B47" t="s">
        <v>16</v>
      </c>
      <c r="C47" s="7">
        <f>(E47*Scoring!E$13)+(F47*Scoring!C$14)+(G47*Scoring!C$16)+(H47*Scoring!E$17)+(I47*Scoring!C$18)+(J47*Scoring!C$20)+(K47*Scoring!C126)+(L47*Scoring!C130)</f>
        <v>123.942246977</v>
      </c>
      <c r="D47" s="5">
        <f>SUMIF(Bye!A:A, B47, Bye!B:B)</f>
        <v>10</v>
      </c>
      <c r="E47" s="1">
        <v>353.46249999999998</v>
      </c>
      <c r="F47" s="1">
        <v>4.0374999999999996</v>
      </c>
      <c r="G47" s="1">
        <v>27.393750000000001</v>
      </c>
      <c r="H47" s="1">
        <v>264.70378555000002</v>
      </c>
      <c r="I47" s="1">
        <v>1.751144737</v>
      </c>
      <c r="J47" s="1">
        <v>0</v>
      </c>
      <c r="K47" s="1">
        <v>0</v>
      </c>
      <c r="L47" s="1">
        <v>0</v>
      </c>
      <c r="N47"/>
      <c r="O47"/>
      <c r="P47"/>
    </row>
    <row r="48" spans="1:16" x14ac:dyDescent="0.25">
      <c r="A48" t="s">
        <v>71</v>
      </c>
      <c r="B48" t="s">
        <v>49</v>
      </c>
      <c r="C48" s="7">
        <f>(E48*Scoring!E$13)+(F48*Scoring!C$14)+(G48*Scoring!C$16)+(H48*Scoring!E$17)+(I48*Scoring!C$18)+(J48*Scoring!C$20)+(K48*Scoring!C110)+(L48*Scoring!C114)</f>
        <v>123.50027435299999</v>
      </c>
      <c r="D48" s="5">
        <f>SUMIF(Bye!A:A, B48, Bye!B:B)</f>
        <v>14</v>
      </c>
      <c r="E48" s="1">
        <v>380.21699030000002</v>
      </c>
      <c r="F48" s="1">
        <v>3.234375</v>
      </c>
      <c r="G48" s="1">
        <v>37.018749999999997</v>
      </c>
      <c r="H48" s="1">
        <v>257.82372789999999</v>
      </c>
      <c r="I48" s="1">
        <v>0.67853375549999995</v>
      </c>
      <c r="J48" s="1">
        <v>0.8</v>
      </c>
      <c r="K48" s="1">
        <v>0</v>
      </c>
      <c r="L48" s="1">
        <v>0</v>
      </c>
      <c r="N48"/>
      <c r="O48"/>
      <c r="P48"/>
    </row>
    <row r="49" spans="1:16" x14ac:dyDescent="0.25">
      <c r="A49" t="s">
        <v>209</v>
      </c>
      <c r="B49" t="s">
        <v>25</v>
      </c>
      <c r="C49" s="7">
        <f>(E49*Scoring!E$13)+(F49*Scoring!C$14)+(G49*Scoring!C$16)+(H49*Scoring!E$17)+(I49*Scoring!C$18)+(J49*Scoring!C$20)+(K49*Scoring!C15)+(L49*Scoring!C19)</f>
        <v>107.78370454649999</v>
      </c>
      <c r="D49" s="5">
        <f>SUMIF(Bye!A:A, B49, Bye!B:B)</f>
        <v>5</v>
      </c>
      <c r="E49" s="1">
        <v>556</v>
      </c>
      <c r="F49" s="1">
        <v>3.6414999999999997</v>
      </c>
      <c r="G49" s="1">
        <v>12.35</v>
      </c>
      <c r="H49" s="1">
        <v>109.047045455</v>
      </c>
      <c r="I49" s="1">
        <v>1.3133333335000001</v>
      </c>
      <c r="J49" s="1">
        <v>0.8</v>
      </c>
      <c r="K49" s="1">
        <v>0</v>
      </c>
      <c r="L49" s="1">
        <v>0</v>
      </c>
      <c r="N49"/>
      <c r="O49"/>
      <c r="P49"/>
    </row>
    <row r="50" spans="1:16" x14ac:dyDescent="0.25">
      <c r="A50" t="s">
        <v>416</v>
      </c>
      <c r="B50" t="s">
        <v>43</v>
      </c>
      <c r="C50" s="7">
        <f>(E50*Scoring!E$13)+(F50*Scoring!C$14)+(G50*Scoring!C$16)+(H50*Scoring!E$17)+(I50*Scoring!C$18)+(J50*Scoring!C$20)+(K50*Scoring!C33)+(L50*Scoring!C37)</f>
        <v>104.16413360600001</v>
      </c>
      <c r="D50" s="5">
        <f>SUMIF(Bye!A:A, B50, Bye!B:B)</f>
        <v>5</v>
      </c>
      <c r="E50" s="1">
        <v>485.26153844999999</v>
      </c>
      <c r="F50" s="1">
        <v>3.25</v>
      </c>
      <c r="G50" s="1">
        <v>22.5797238</v>
      </c>
      <c r="H50" s="1">
        <v>122.58255961</v>
      </c>
      <c r="I50" s="1">
        <v>0.5</v>
      </c>
      <c r="J50" s="1">
        <v>1.7</v>
      </c>
      <c r="K50" s="1">
        <v>0</v>
      </c>
      <c r="L50" s="1">
        <v>0</v>
      </c>
      <c r="N50"/>
      <c r="O50"/>
      <c r="P50"/>
    </row>
    <row r="51" spans="1:16" x14ac:dyDescent="0.25">
      <c r="A51" t="s">
        <v>216</v>
      </c>
      <c r="B51" t="s">
        <v>21</v>
      </c>
      <c r="C51" s="7">
        <f>(E51*Scoring!E$13)+(F51*Scoring!C$14)+(G51*Scoring!C$16)+(H51*Scoring!E$17)+(I51*Scoring!C$18)+(J51*Scoring!C$20)+(K51*Scoring!C134)+(L51*Scoring!C138)</f>
        <v>102.96628533700002</v>
      </c>
      <c r="D51" s="5">
        <f>SUMIF(Bye!A:A, B51, Bye!B:B)</f>
        <v>8</v>
      </c>
      <c r="E51" s="1">
        <v>601.16666665000002</v>
      </c>
      <c r="F51" s="1">
        <v>3.3499999999999996</v>
      </c>
      <c r="G51" s="1">
        <v>13.183333335</v>
      </c>
      <c r="H51" s="1">
        <v>91.662853369999993</v>
      </c>
      <c r="I51" s="1">
        <v>0.2</v>
      </c>
      <c r="J51" s="1">
        <v>0.8</v>
      </c>
      <c r="K51" s="1">
        <v>0</v>
      </c>
      <c r="L51" s="1">
        <v>0</v>
      </c>
      <c r="N51"/>
      <c r="O51"/>
      <c r="P51"/>
    </row>
    <row r="52" spans="1:16" x14ac:dyDescent="0.25">
      <c r="A52" t="s">
        <v>358</v>
      </c>
      <c r="B52" t="s">
        <v>38</v>
      </c>
      <c r="C52" s="7">
        <f>(E52*Scoring!E$13)+(F52*Scoring!C$14)+(G52*Scoring!C$16)+(H52*Scoring!E$17)+(I52*Scoring!C$18)+(J52*Scoring!C$20)+(K52*Scoring!C132)+(L52*Scoring!C136)</f>
        <v>98.687308873499987</v>
      </c>
      <c r="D52" s="5">
        <f>SUMIF(Bye!A:A, B52, Bye!B:B)</f>
        <v>10</v>
      </c>
      <c r="E52" s="1">
        <v>576.95552999999995</v>
      </c>
      <c r="F52" s="1">
        <v>3.2004947979999998</v>
      </c>
      <c r="G52" s="1">
        <v>11.55</v>
      </c>
      <c r="H52" s="1">
        <v>96.387870855000003</v>
      </c>
      <c r="I52" s="1">
        <v>0.25</v>
      </c>
      <c r="J52" s="1">
        <v>0.9</v>
      </c>
      <c r="K52" s="1">
        <v>0</v>
      </c>
      <c r="L52" s="1">
        <v>0</v>
      </c>
      <c r="N52"/>
      <c r="O52"/>
      <c r="P52"/>
    </row>
    <row r="53" spans="1:16" x14ac:dyDescent="0.25">
      <c r="A53" t="s">
        <v>360</v>
      </c>
      <c r="B53" t="s">
        <v>40</v>
      </c>
      <c r="C53" s="7">
        <f>(E53*Scoring!E$13)+(F53*Scoring!C$14)+(G53*Scoring!C$16)+(H53*Scoring!E$17)+(I53*Scoring!C$18)+(J53*Scoring!C$20)+(K53*Scoring!C136)+(L53*Scoring!C140)</f>
        <v>98.219429162000012</v>
      </c>
      <c r="D53" s="5">
        <f>SUMIF(Bye!A:A, B53, Bye!B:B)</f>
        <v>10</v>
      </c>
      <c r="E53" s="1">
        <v>401.88333335000004</v>
      </c>
      <c r="F53" s="1">
        <v>3.5</v>
      </c>
      <c r="G53" s="1">
        <v>13</v>
      </c>
      <c r="H53" s="1">
        <v>130.88238684999999</v>
      </c>
      <c r="I53" s="1">
        <v>1.957142857</v>
      </c>
      <c r="J53" s="1">
        <v>0.8</v>
      </c>
      <c r="K53" s="1">
        <v>0</v>
      </c>
      <c r="L53" s="1">
        <v>0</v>
      </c>
      <c r="N53"/>
      <c r="O53"/>
      <c r="P53"/>
    </row>
    <row r="54" spans="1:16" x14ac:dyDescent="0.25">
      <c r="A54" t="s">
        <v>364</v>
      </c>
      <c r="B54" t="s">
        <v>49</v>
      </c>
      <c r="C54" s="7">
        <f>(E54*Scoring!E$13)+(F54*Scoring!C$14)+(G54*Scoring!C$16)+(H54*Scoring!E$17)+(I54*Scoring!C$18)+(J54*Scoring!C$20)+(K54*Scoring!C146)+(L54*Scoring!C150)</f>
        <v>91.759713640000015</v>
      </c>
      <c r="D54" s="5">
        <f>SUMIF(Bye!A:A, B54, Bye!B:B)</f>
        <v>14</v>
      </c>
      <c r="E54" s="1">
        <v>356.1</v>
      </c>
      <c r="F54" s="1">
        <v>2.7249999999999996</v>
      </c>
      <c r="G54" s="1">
        <v>22.049999999999997</v>
      </c>
      <c r="H54" s="1">
        <v>173.49713639999999</v>
      </c>
      <c r="I54" s="1">
        <v>0.25</v>
      </c>
      <c r="J54" s="1">
        <v>1.1000000000000001</v>
      </c>
      <c r="K54" s="1">
        <v>0</v>
      </c>
      <c r="L54" s="1">
        <v>0</v>
      </c>
      <c r="N54"/>
      <c r="O54"/>
      <c r="P54"/>
    </row>
    <row r="55" spans="1:16" x14ac:dyDescent="0.25">
      <c r="A55" t="s">
        <v>215</v>
      </c>
      <c r="B55" t="s">
        <v>40</v>
      </c>
      <c r="C55" s="7">
        <f>(E55*Scoring!E$13)+(F55*Scoring!C$14)+(G55*Scoring!C$16)+(H55*Scoring!E$17)+(I55*Scoring!C$18)+(J55*Scoring!C$20)+(K55*Scoring!C135)+(L55*Scoring!C139)</f>
        <v>87.175513598999999</v>
      </c>
      <c r="D55" s="5">
        <f>SUMIF(Bye!A:A, B55, Bye!B:B)</f>
        <v>10</v>
      </c>
      <c r="E55" s="1">
        <v>400.99230770000003</v>
      </c>
      <c r="F55" s="1">
        <v>1.4538461540000001</v>
      </c>
      <c r="G55" s="1">
        <v>16.372690864999999</v>
      </c>
      <c r="H55" s="1">
        <v>211.8051504</v>
      </c>
      <c r="I55" s="1">
        <v>0.2</v>
      </c>
      <c r="J55" s="1">
        <v>0.4</v>
      </c>
      <c r="K55" s="1">
        <v>0</v>
      </c>
      <c r="L55" s="1">
        <v>0</v>
      </c>
      <c r="N55"/>
      <c r="O55"/>
      <c r="P55"/>
    </row>
    <row r="56" spans="1:16" x14ac:dyDescent="0.25">
      <c r="A56" t="s">
        <v>422</v>
      </c>
      <c r="B56" t="s">
        <v>57</v>
      </c>
      <c r="C56" s="7">
        <f>(E56*Scoring!E$13)+(F56*Scoring!C$14)+(G56*Scoring!C$16)+(H56*Scoring!E$17)+(I56*Scoring!C$18)+(J56*Scoring!C$20)+(K56*Scoring!C24)+(L56*Scoring!C28)</f>
        <v>85.800471794999993</v>
      </c>
      <c r="D56" s="5">
        <f>SUMIF(Bye!A:A, B56, Bye!B:B)</f>
        <v>5</v>
      </c>
      <c r="E56" s="1">
        <v>387.63333335000004</v>
      </c>
      <c r="F56" s="1">
        <v>1.6</v>
      </c>
      <c r="G56" s="1">
        <v>20.399999999999999</v>
      </c>
      <c r="H56" s="1">
        <v>155.3713846</v>
      </c>
      <c r="I56" s="1">
        <v>0.45</v>
      </c>
      <c r="J56" s="1">
        <v>1.2</v>
      </c>
      <c r="K56" s="1">
        <v>0</v>
      </c>
      <c r="L56" s="1">
        <v>0</v>
      </c>
      <c r="N56"/>
      <c r="O56"/>
      <c r="P56"/>
    </row>
    <row r="57" spans="1:16" x14ac:dyDescent="0.25">
      <c r="A57" t="s">
        <v>359</v>
      </c>
      <c r="B57" t="s">
        <v>17</v>
      </c>
      <c r="C57" s="7">
        <f>(E57*Scoring!E$13)+(F57*Scoring!C$14)+(G57*Scoring!C$16)+(H57*Scoring!E$17)+(I57*Scoring!C$18)+(J57*Scoring!C$20)+(K57*Scoring!C79)+(L57*Scoring!C83)</f>
        <v>84.225806801999994</v>
      </c>
      <c r="D57" s="5">
        <f>SUMIF(Bye!A:A, B57, Bye!B:B)</f>
        <v>6</v>
      </c>
      <c r="E57" s="1">
        <v>198.25</v>
      </c>
      <c r="F57" s="1">
        <v>1.0166666664999999</v>
      </c>
      <c r="G57" s="1">
        <v>16.666666665000001</v>
      </c>
      <c r="H57" s="1">
        <v>244.19854425</v>
      </c>
      <c r="I57" s="1">
        <v>2.8857142854999998</v>
      </c>
      <c r="J57" s="1">
        <v>0.1</v>
      </c>
      <c r="K57" s="1">
        <v>0</v>
      </c>
      <c r="L57" s="1">
        <v>0</v>
      </c>
      <c r="N57"/>
      <c r="O57"/>
      <c r="P57"/>
    </row>
    <row r="58" spans="1:16" x14ac:dyDescent="0.25">
      <c r="A58" t="s">
        <v>417</v>
      </c>
      <c r="B58" t="s">
        <v>38</v>
      </c>
      <c r="C58" s="7">
        <f>(E58*Scoring!E$13)+(F58*Scoring!C$14)+(G58*Scoring!C$16)+(H58*Scoring!E$17)+(I58*Scoring!C$18)+(J58*Scoring!C$20)+(K58*Scoring!C46)+(L58*Scoring!C50)</f>
        <v>82.965726202500008</v>
      </c>
      <c r="D58" s="5">
        <f>SUMIF(Bye!A:A, B58, Bye!B:B)</f>
        <v>10</v>
      </c>
      <c r="E58" s="1">
        <v>423.95426774999999</v>
      </c>
      <c r="F58" s="1">
        <v>2.4332031249999999</v>
      </c>
      <c r="G58" s="1">
        <v>13.706250000000001</v>
      </c>
      <c r="H58" s="1">
        <v>107.64830677500001</v>
      </c>
      <c r="I58" s="1">
        <v>0.45</v>
      </c>
      <c r="J58" s="1">
        <v>1.2</v>
      </c>
      <c r="K58" s="1">
        <v>0</v>
      </c>
      <c r="L58" s="1">
        <v>0</v>
      </c>
      <c r="N58"/>
      <c r="O58"/>
      <c r="P58"/>
    </row>
    <row r="59" spans="1:16" x14ac:dyDescent="0.25">
      <c r="A59" t="s">
        <v>421</v>
      </c>
      <c r="B59" t="s">
        <v>14</v>
      </c>
      <c r="C59" s="7">
        <f>(E59*Scoring!E$13)+(F59*Scoring!C$14)+(G59*Scoring!C$16)+(H59*Scoring!E$17)+(I59*Scoring!C$18)+(J59*Scoring!C$20)+(K59*Scoring!C49)+(L59*Scoring!C53)</f>
        <v>81.806382864</v>
      </c>
      <c r="D59" s="5">
        <f>SUMIF(Bye!A:A, B59, Bye!B:B)</f>
        <v>10</v>
      </c>
      <c r="E59" s="1">
        <v>271.97727275</v>
      </c>
      <c r="F59" s="1">
        <v>1.65</v>
      </c>
      <c r="G59" s="1">
        <v>21.418181820000001</v>
      </c>
      <c r="H59" s="1">
        <v>164.67884900000001</v>
      </c>
      <c r="I59" s="1">
        <v>1.1537648114999999</v>
      </c>
      <c r="J59" s="1">
        <v>0.1</v>
      </c>
      <c r="K59" s="1">
        <v>0</v>
      </c>
      <c r="L59" s="1">
        <v>0</v>
      </c>
      <c r="N59"/>
      <c r="O59"/>
      <c r="P59"/>
    </row>
    <row r="60" spans="1:16" x14ac:dyDescent="0.25">
      <c r="A60" t="s">
        <v>223</v>
      </c>
      <c r="B60" t="s">
        <v>31</v>
      </c>
      <c r="C60" s="7">
        <f>(E60*Scoring!E$13)+(F60*Scoring!C$14)+(G60*Scoring!C$16)+(H60*Scoring!E$17)+(I60*Scoring!C$18)+(J60*Scoring!C$20)+(K60*Scoring!C71)+(L60*Scoring!C75)</f>
        <v>76.075000000000003</v>
      </c>
      <c r="D60" s="5">
        <f>SUMIF(Bye!A:A, B60, Bye!B:B)</f>
        <v>9</v>
      </c>
      <c r="E60" s="1">
        <v>191.44565217391306</v>
      </c>
      <c r="F60" s="1">
        <v>0.95652173913043492</v>
      </c>
      <c r="G60" s="1">
        <v>23.739130434782613</v>
      </c>
      <c r="H60" s="1">
        <v>192.78260869565219</v>
      </c>
      <c r="I60" s="1">
        <v>1.4782608695652175</v>
      </c>
      <c r="J60" s="1">
        <v>0.69565217391304357</v>
      </c>
      <c r="K60" s="1">
        <v>0</v>
      </c>
      <c r="L60" s="1">
        <v>0</v>
      </c>
      <c r="N60"/>
      <c r="O60"/>
      <c r="P60"/>
    </row>
    <row r="61" spans="1:16" x14ac:dyDescent="0.25">
      <c r="A61" t="s">
        <v>426</v>
      </c>
      <c r="B61" t="s">
        <v>23</v>
      </c>
      <c r="C61" s="7">
        <f>(E61*Scoring!E$13)+(F61*Scoring!C$14)+(G61*Scoring!C$16)+(H61*Scoring!E$17)+(I61*Scoring!C$18)+(J61*Scoring!C$20)+(K61*Scoring!C99)+(L61*Scoring!C103)</f>
        <v>73.434782608695656</v>
      </c>
      <c r="D61" s="5">
        <f>SUMIF(Bye!A:A, B61, Bye!B:B)</f>
        <v>7</v>
      </c>
      <c r="E61" s="1">
        <v>221.6521739130435</v>
      </c>
      <c r="F61" s="1">
        <v>1.4782608695652175</v>
      </c>
      <c r="G61" s="1">
        <v>21.304347826086957</v>
      </c>
      <c r="H61" s="1">
        <v>155.30434782608697</v>
      </c>
      <c r="I61" s="1">
        <v>0.95652173913043492</v>
      </c>
      <c r="J61" s="1">
        <v>0.17391304347826089</v>
      </c>
      <c r="K61" s="1">
        <v>0</v>
      </c>
      <c r="L61" s="1">
        <v>0</v>
      </c>
      <c r="N61"/>
      <c r="O61"/>
      <c r="P61"/>
    </row>
    <row r="62" spans="1:16" x14ac:dyDescent="0.25">
      <c r="A62" t="s">
        <v>400</v>
      </c>
      <c r="B62" t="s">
        <v>50</v>
      </c>
      <c r="C62" s="7">
        <f>(E62*Scoring!E$13)+(F62*Scoring!C$14)+(G62*Scoring!C$16)+(H62*Scoring!E$17)+(I62*Scoring!C$18)+(J62*Scoring!C$20)+(K62*Scoring!C58)+(L62*Scoring!C62)</f>
        <v>73.323046962000006</v>
      </c>
      <c r="D62" s="5">
        <f>SUMIF(Bye!A:A, B62, Bye!B:B)</f>
        <v>8</v>
      </c>
      <c r="E62" s="1">
        <v>251.05</v>
      </c>
      <c r="F62" s="1">
        <v>1.57</v>
      </c>
      <c r="G62" s="1">
        <v>21.55</v>
      </c>
      <c r="H62" s="1">
        <v>117.78279520000001</v>
      </c>
      <c r="I62" s="1">
        <v>0.91162790699999996</v>
      </c>
      <c r="J62" s="1">
        <v>0</v>
      </c>
      <c r="K62" s="1">
        <v>0</v>
      </c>
      <c r="L62" s="1">
        <v>0</v>
      </c>
      <c r="N62"/>
      <c r="O62"/>
      <c r="P62"/>
    </row>
    <row r="63" spans="1:16" x14ac:dyDescent="0.25">
      <c r="A63" t="s">
        <v>219</v>
      </c>
      <c r="B63" t="s">
        <v>40</v>
      </c>
      <c r="C63" s="7">
        <f>(E63*Scoring!E$13)+(F63*Scoring!C$14)+(G63*Scoring!C$16)+(H63*Scoring!E$17)+(I63*Scoring!C$18)+(J63*Scoring!C$20)+(K63*Scoring!C112)+(L63*Scoring!C116)</f>
        <v>72.751540741000014</v>
      </c>
      <c r="D63" s="5">
        <f>SUMIF(Bye!A:A, B63, Bye!B:B)</f>
        <v>10</v>
      </c>
      <c r="E63" s="1">
        <v>216.45</v>
      </c>
      <c r="F63" s="1">
        <v>0.65</v>
      </c>
      <c r="G63" s="1">
        <v>21.6</v>
      </c>
      <c r="H63" s="1">
        <v>178.11086195000001</v>
      </c>
      <c r="I63" s="1">
        <v>1.4159090910000001</v>
      </c>
      <c r="J63" s="1">
        <v>0.7</v>
      </c>
      <c r="K63" s="1">
        <v>0</v>
      </c>
      <c r="L63" s="1">
        <v>0</v>
      </c>
      <c r="N63"/>
      <c r="O63"/>
      <c r="P63"/>
    </row>
    <row r="64" spans="1:16" x14ac:dyDescent="0.25">
      <c r="A64" t="s">
        <v>322</v>
      </c>
      <c r="B64" t="s">
        <v>42</v>
      </c>
      <c r="C64" s="7">
        <f>(E64*Scoring!E$13)+(F64*Scoring!C$14)+(G64*Scoring!C$16)+(H64*Scoring!E$17)+(I64*Scoring!C$18)+(J64*Scoring!C$20)+(K64*Scoring!C59)+(L64*Scoring!C63)</f>
        <v>72.5023699085</v>
      </c>
      <c r="D64" s="5">
        <f>SUMIF(Bye!A:A, B64, Bye!B:B)</f>
        <v>8</v>
      </c>
      <c r="E64" s="1">
        <v>212.84195728500001</v>
      </c>
      <c r="F64" s="1">
        <v>1.8181092300000001</v>
      </c>
      <c r="G64" s="1">
        <v>21.231549999999999</v>
      </c>
      <c r="H64" s="1">
        <v>153.17452800000001</v>
      </c>
      <c r="I64" s="1">
        <v>0.71008599999999999</v>
      </c>
      <c r="J64" s="1">
        <v>0.5</v>
      </c>
      <c r="K64" s="1">
        <v>0</v>
      </c>
      <c r="L64" s="1">
        <v>0</v>
      </c>
      <c r="N64"/>
      <c r="O64"/>
      <c r="P64"/>
    </row>
    <row r="65" spans="1:16" x14ac:dyDescent="0.25">
      <c r="A65" t="s">
        <v>225</v>
      </c>
      <c r="B65" t="s">
        <v>23</v>
      </c>
      <c r="C65" s="7">
        <f>(E65*Scoring!E$13)+(F65*Scoring!C$14)+(G65*Scoring!C$16)+(H65*Scoring!E$17)+(I65*Scoring!C$18)+(J65*Scoring!C$20)+(K65*Scoring!C82)+(L65*Scoring!C86)</f>
        <v>70.836849980000011</v>
      </c>
      <c r="D65" s="5">
        <f>SUMIF(Bye!A:A, B65, Bye!B:B)</f>
        <v>7</v>
      </c>
      <c r="E65" s="1">
        <v>261.03888890000002</v>
      </c>
      <c r="F65" s="1">
        <v>1.1499999999999999</v>
      </c>
      <c r="G65" s="1">
        <v>22.483333335000001</v>
      </c>
      <c r="H65" s="1">
        <v>128.49627755</v>
      </c>
      <c r="I65" s="1">
        <v>0.55000000000000004</v>
      </c>
      <c r="J65" s="1">
        <v>0.8</v>
      </c>
      <c r="K65" s="1">
        <v>0</v>
      </c>
      <c r="L65" s="1">
        <v>0</v>
      </c>
      <c r="N65"/>
      <c r="O65"/>
      <c r="P65"/>
    </row>
    <row r="66" spans="1:16" x14ac:dyDescent="0.25">
      <c r="A66" t="s">
        <v>424</v>
      </c>
      <c r="B66" t="s">
        <v>28</v>
      </c>
      <c r="C66" s="7">
        <f>(E66*Scoring!E$13)+(F66*Scoring!C$14)+(G66*Scoring!C$16)+(H66*Scoring!E$17)+(I66*Scoring!C$18)+(J66*Scoring!C$20)+(K66*Scoring!C16)+(L66*Scoring!C20)</f>
        <v>69.60364093550001</v>
      </c>
      <c r="D66" s="5">
        <f>SUMIF(Bye!A:A, B66, Bye!B:B)</f>
        <v>5</v>
      </c>
      <c r="E66" s="1">
        <v>276.45769231000003</v>
      </c>
      <c r="F66" s="1">
        <v>1.55</v>
      </c>
      <c r="G66" s="1">
        <v>17.938461539999999</v>
      </c>
      <c r="H66" s="1">
        <v>128.19410164499999</v>
      </c>
      <c r="I66" s="1">
        <v>0.45</v>
      </c>
      <c r="J66" s="1">
        <v>0.8</v>
      </c>
      <c r="K66" s="1">
        <v>0</v>
      </c>
      <c r="L66" s="1">
        <v>0</v>
      </c>
      <c r="N66"/>
      <c r="O66"/>
      <c r="P66"/>
    </row>
    <row r="67" spans="1:16" x14ac:dyDescent="0.25">
      <c r="A67" t="s">
        <v>423</v>
      </c>
      <c r="B67" t="s">
        <v>45</v>
      </c>
      <c r="C67" s="7">
        <f>(E67*Scoring!E$13)+(F67*Scoring!C$14)+(G67*Scoring!C$16)+(H67*Scoring!E$17)+(I67*Scoring!C$18)+(J67*Scoring!C$20)+(K67*Scoring!C81)+(L67*Scoring!C85)</f>
        <v>67.008251428500003</v>
      </c>
      <c r="D67" s="5">
        <f>SUMIF(Bye!A:A, B67, Bye!B:B)</f>
        <v>12</v>
      </c>
      <c r="E67" s="1">
        <v>306.04999999999995</v>
      </c>
      <c r="F67" s="1">
        <v>2.25</v>
      </c>
      <c r="G67" s="1">
        <v>11.8</v>
      </c>
      <c r="H67" s="1">
        <v>93.032514285000005</v>
      </c>
      <c r="I67" s="1">
        <v>0.45</v>
      </c>
      <c r="J67" s="1">
        <v>0.9</v>
      </c>
      <c r="K67" s="1">
        <v>0</v>
      </c>
      <c r="L67" s="1">
        <v>0</v>
      </c>
      <c r="N67"/>
      <c r="O67"/>
      <c r="P67"/>
    </row>
    <row r="68" spans="1:16" x14ac:dyDescent="0.25">
      <c r="A68" t="s">
        <v>218</v>
      </c>
      <c r="B68" t="s">
        <v>53</v>
      </c>
      <c r="C68" s="7">
        <f>(E68*Scoring!E$13)+(F68*Scoring!C$14)+(G68*Scoring!C$16)+(H68*Scoring!E$17)+(I68*Scoring!C$18)+(J68*Scoring!C$20)+(K68*Scoring!C102)+(L68*Scoring!C106)</f>
        <v>65.711889322749997</v>
      </c>
      <c r="D68" s="5">
        <f>SUMIF(Bye!A:A, B68, Bye!B:B)</f>
        <v>12</v>
      </c>
      <c r="E68" s="1">
        <v>410.78499999999997</v>
      </c>
      <c r="F68" s="1">
        <v>2.7105000000000001</v>
      </c>
      <c r="G68" s="1">
        <v>4.6571428570000002</v>
      </c>
      <c r="H68" s="1">
        <v>37.132464657499995</v>
      </c>
      <c r="I68" s="1">
        <v>0.2</v>
      </c>
      <c r="J68" s="1">
        <v>1.2</v>
      </c>
      <c r="K68" s="1">
        <v>0</v>
      </c>
      <c r="L68" s="1">
        <v>0</v>
      </c>
      <c r="N68"/>
      <c r="O68"/>
      <c r="P68"/>
    </row>
    <row r="69" spans="1:16" x14ac:dyDescent="0.25">
      <c r="A69" t="s">
        <v>220</v>
      </c>
      <c r="B69" t="s">
        <v>14</v>
      </c>
      <c r="C69" s="7">
        <f>(E69*Scoring!E$13)+(F69*Scoring!C$14)+(G69*Scoring!C$16)+(H69*Scoring!E$17)+(I69*Scoring!C$18)+(J69*Scoring!C$20)+(K69*Scoring!C107)+(L69*Scoring!C111)</f>
        <v>64.637666275000001</v>
      </c>
      <c r="D69" s="5">
        <f>SUMIF(Bye!A:A, B69, Bye!B:B)</f>
        <v>10</v>
      </c>
      <c r="E69" s="1">
        <v>298.91747574999999</v>
      </c>
      <c r="F69" s="1">
        <v>1.8171875</v>
      </c>
      <c r="G69" s="1">
        <v>16.375</v>
      </c>
      <c r="H69" s="1">
        <v>40.965911670000004</v>
      </c>
      <c r="I69" s="1">
        <v>0.57853375549999997</v>
      </c>
      <c r="J69" s="1">
        <v>0.1</v>
      </c>
      <c r="K69" s="1">
        <v>0</v>
      </c>
      <c r="L69" s="1">
        <v>0</v>
      </c>
      <c r="N69"/>
      <c r="O69"/>
      <c r="P69"/>
    </row>
    <row r="70" spans="1:16" x14ac:dyDescent="0.25">
      <c r="A70" t="s">
        <v>68</v>
      </c>
      <c r="B70" t="s">
        <v>37</v>
      </c>
      <c r="C70" s="7">
        <f>(E70*Scoring!E$13)+(F70*Scoring!C$14)+(G70*Scoring!C$16)+(H70*Scoring!E$17)+(I70*Scoring!C$18)+(J70*Scoring!C$20)+(K70*Scoring!C37)+(L70*Scoring!C41)</f>
        <v>64.002426413999999</v>
      </c>
      <c r="D70" s="5">
        <f>SUMIF(Bye!A:A, B70, Bye!B:B)</f>
        <v>8</v>
      </c>
      <c r="E70" s="1">
        <v>328.45</v>
      </c>
      <c r="F70" s="1">
        <v>1</v>
      </c>
      <c r="G70" s="1">
        <v>12.846153845</v>
      </c>
      <c r="H70" s="1">
        <v>89.435270599999996</v>
      </c>
      <c r="I70" s="1">
        <v>0.64462425150000002</v>
      </c>
      <c r="J70" s="1">
        <v>0.5</v>
      </c>
      <c r="K70" s="1">
        <v>0</v>
      </c>
      <c r="L70" s="1">
        <v>0</v>
      </c>
      <c r="N70"/>
      <c r="O70"/>
      <c r="P70"/>
    </row>
    <row r="71" spans="1:16" x14ac:dyDescent="0.25">
      <c r="A71" t="s">
        <v>362</v>
      </c>
      <c r="B71" t="s">
        <v>29</v>
      </c>
      <c r="C71" s="7">
        <f>(E71*Scoring!E$13)+(F71*Scoring!C$14)+(G71*Scoring!C$16)+(H71*Scoring!E$17)+(I71*Scoring!C$18)+(J71*Scoring!C$20)+(K71*Scoring!C42)+(L71*Scoring!C46)</f>
        <v>63.381149692000001</v>
      </c>
      <c r="D71" s="5">
        <f>SUMIF(Bye!A:A, B71, Bye!B:B)</f>
        <v>9</v>
      </c>
      <c r="E71" s="1">
        <v>336.55</v>
      </c>
      <c r="F71" s="1">
        <v>1.3071428570000001</v>
      </c>
      <c r="G71" s="1">
        <v>11.885714284999999</v>
      </c>
      <c r="H71" s="1">
        <v>85.975782649999999</v>
      </c>
      <c r="I71" s="1">
        <v>0.25</v>
      </c>
      <c r="J71" s="1">
        <v>0.1</v>
      </c>
      <c r="K71" s="1">
        <v>0</v>
      </c>
      <c r="L71" s="1">
        <v>0</v>
      </c>
      <c r="N71"/>
      <c r="O71"/>
      <c r="P71"/>
    </row>
    <row r="72" spans="1:16" x14ac:dyDescent="0.25">
      <c r="A72" t="s">
        <v>356</v>
      </c>
      <c r="B72" t="s">
        <v>48</v>
      </c>
      <c r="C72" s="7">
        <f>(E72*Scoring!E$13)+(F72*Scoring!C$14)+(G72*Scoring!C$16)+(H72*Scoring!E$17)+(I72*Scoring!C$18)+(J72*Scoring!C$20)+(K72*Scoring!C96)+(L72*Scoring!C100)</f>
        <v>61.373913043478268</v>
      </c>
      <c r="D72" s="5">
        <f>SUMIF(Bye!A:A, B72, Bye!B:B)</f>
        <v>9</v>
      </c>
      <c r="E72" s="1">
        <v>277.39130434782612</v>
      </c>
      <c r="F72" s="1">
        <v>2.1739130434782612</v>
      </c>
      <c r="G72" s="1">
        <v>10.086956521739131</v>
      </c>
      <c r="H72" s="1">
        <v>80.695652173913047</v>
      </c>
      <c r="I72" s="1">
        <v>0.52173913043478259</v>
      </c>
      <c r="J72" s="1">
        <v>0.69565217391304357</v>
      </c>
      <c r="K72" s="1">
        <v>0</v>
      </c>
      <c r="L72" s="1">
        <v>0</v>
      </c>
      <c r="N72"/>
      <c r="O72"/>
      <c r="P72"/>
    </row>
    <row r="73" spans="1:16" x14ac:dyDescent="0.25">
      <c r="A73" t="s">
        <v>436</v>
      </c>
      <c r="B73" t="s">
        <v>50</v>
      </c>
      <c r="C73" s="7">
        <f>(E73*Scoring!E$13)+(F73*Scoring!C$14)+(G73*Scoring!C$16)+(H73*Scoring!E$17)+(I73*Scoring!C$18)+(J73*Scoring!C$20)+(K73*Scoring!C51)+(L73*Scoring!C55)</f>
        <v>61.002464205000003</v>
      </c>
      <c r="D73" s="5">
        <f>SUMIF(Bye!A:A, B73, Bye!B:B)</f>
        <v>8</v>
      </c>
      <c r="E73" s="1">
        <v>267.85000000000002</v>
      </c>
      <c r="F73" s="1">
        <v>2.875</v>
      </c>
      <c r="G73" s="1">
        <v>10.649999999999999</v>
      </c>
      <c r="H73" s="1">
        <v>59.174642049999996</v>
      </c>
      <c r="I73" s="1">
        <v>0.25</v>
      </c>
      <c r="J73" s="1">
        <v>1.1000000000000001</v>
      </c>
      <c r="K73" s="1">
        <v>0</v>
      </c>
      <c r="L73" s="1">
        <v>0</v>
      </c>
      <c r="N73"/>
      <c r="O73"/>
      <c r="P73"/>
    </row>
    <row r="74" spans="1:16" x14ac:dyDescent="0.25">
      <c r="A74" t="s">
        <v>434</v>
      </c>
      <c r="B74" t="s">
        <v>37</v>
      </c>
      <c r="C74" s="7">
        <f>(E74*Scoring!E$13)+(F74*Scoring!C$14)+(G74*Scoring!C$16)+(H74*Scoring!E$17)+(I74*Scoring!C$18)+(J74*Scoring!C$20)+(K74*Scoring!C70)+(L74*Scoring!C74)</f>
        <v>57.490216073000006</v>
      </c>
      <c r="D74" s="5">
        <f>SUMIF(Bye!A:A, B74, Bye!B:B)</f>
        <v>8</v>
      </c>
      <c r="E74" s="1">
        <v>233.9375</v>
      </c>
      <c r="F74" s="1">
        <v>2.9750000000000001</v>
      </c>
      <c r="G74" s="1">
        <v>8.9</v>
      </c>
      <c r="H74" s="1">
        <v>59.464660730000006</v>
      </c>
      <c r="I74" s="1">
        <v>0.25</v>
      </c>
      <c r="J74" s="1">
        <v>0.1</v>
      </c>
      <c r="K74" s="1">
        <v>0</v>
      </c>
      <c r="L74" s="1">
        <v>0</v>
      </c>
      <c r="N74"/>
      <c r="O74"/>
      <c r="P74"/>
    </row>
    <row r="75" spans="1:16" x14ac:dyDescent="0.25">
      <c r="A75" t="s">
        <v>428</v>
      </c>
      <c r="B75" t="s">
        <v>46</v>
      </c>
      <c r="C75" s="7">
        <f>(E75*Scoring!E$13)+(F75*Scoring!C$14)+(G75*Scoring!C$16)+(H75*Scoring!E$17)+(I75*Scoring!C$18)+(J75*Scoring!C$20)+(K75*Scoring!C91)+(L75*Scoring!C95)</f>
        <v>56.31334489478261</v>
      </c>
      <c r="D75" s="5">
        <f>SUMIF(Bye!A:A, B75, Bye!B:B)</f>
        <v>11</v>
      </c>
      <c r="E75" s="1">
        <v>170</v>
      </c>
      <c r="F75" s="1">
        <v>2.6086956521739131</v>
      </c>
      <c r="G75" s="1">
        <v>14.000000000000002</v>
      </c>
      <c r="H75" s="1">
        <v>91.394318513043487</v>
      </c>
      <c r="I75" s="1">
        <v>8.6956521739130446E-2</v>
      </c>
      <c r="J75" s="1">
        <v>0</v>
      </c>
      <c r="K75" s="1">
        <v>0</v>
      </c>
      <c r="L75" s="1">
        <v>0</v>
      </c>
      <c r="N75"/>
      <c r="O75"/>
      <c r="P75"/>
    </row>
    <row r="76" spans="1:16" x14ac:dyDescent="0.25">
      <c r="A76" t="s">
        <v>427</v>
      </c>
      <c r="B76" t="s">
        <v>51</v>
      </c>
      <c r="C76" s="7">
        <f>(E76*Scoring!E$13)+(F76*Scoring!C$14)+(G76*Scoring!C$16)+(H76*Scoring!E$17)+(I76*Scoring!C$18)+(J76*Scoring!C$20)+(K76*Scoring!C60)+(L76*Scoring!C64)</f>
        <v>54.6018416159</v>
      </c>
      <c r="D76" s="5">
        <f>SUMIF(Bye!A:A, B76, Bye!B:B)</f>
        <v>14</v>
      </c>
      <c r="E76" s="1">
        <v>333.40594064999999</v>
      </c>
      <c r="F76" s="1">
        <v>2.1127775999999998</v>
      </c>
      <c r="G76" s="1">
        <v>4.7937500000000002</v>
      </c>
      <c r="H76" s="1">
        <v>27.368879509000003</v>
      </c>
      <c r="I76" s="1">
        <v>0.19232399999999999</v>
      </c>
      <c r="J76" s="1">
        <v>0.1</v>
      </c>
      <c r="K76" s="1">
        <v>0</v>
      </c>
      <c r="L76" s="1">
        <v>0</v>
      </c>
      <c r="N76"/>
      <c r="O76"/>
      <c r="P76"/>
    </row>
    <row r="77" spans="1:16" x14ac:dyDescent="0.25">
      <c r="A77" t="s">
        <v>369</v>
      </c>
      <c r="B77" t="s">
        <v>43</v>
      </c>
      <c r="C77" s="7">
        <f>(E77*Scoring!E$13)+(F77*Scoring!C$14)+(G77*Scoring!C$16)+(H77*Scoring!E$17)+(I77*Scoring!C$18)+(J77*Scoring!C$20)+(K77*Scoring!C34)+(L77*Scoring!C38)</f>
        <v>54.585208520000009</v>
      </c>
      <c r="D77" s="5">
        <f>SUMIF(Bye!A:A, B77, Bye!B:B)</f>
        <v>5</v>
      </c>
      <c r="E77" s="1">
        <v>228.37727275</v>
      </c>
      <c r="F77" s="1">
        <v>1.2227272725</v>
      </c>
      <c r="G77" s="1">
        <v>15.281818179999998</v>
      </c>
      <c r="H77" s="1">
        <v>69.292994300000004</v>
      </c>
      <c r="I77" s="1">
        <v>0.45</v>
      </c>
      <c r="J77" s="1">
        <v>0.5</v>
      </c>
      <c r="K77" s="1">
        <v>0</v>
      </c>
      <c r="L77" s="1">
        <v>0</v>
      </c>
      <c r="N77"/>
      <c r="O77"/>
      <c r="P77"/>
    </row>
    <row r="78" spans="1:16" x14ac:dyDescent="0.25">
      <c r="A78" t="s">
        <v>437</v>
      </c>
      <c r="B78" t="s">
        <v>56</v>
      </c>
      <c r="C78" s="7">
        <f>(E78*Scoring!E$13)+(F78*Scoring!C$14)+(G78*Scoring!C$16)+(H78*Scoring!E$17)+(I78*Scoring!C$18)+(J78*Scoring!C$20)+(K78*Scoring!C47)+(L78*Scoring!C51)</f>
        <v>54.284082027000004</v>
      </c>
      <c r="D78" s="5">
        <f>SUMIF(Bye!A:A, B78, Bye!B:B)</f>
        <v>12</v>
      </c>
      <c r="E78" s="1">
        <v>289.14285715</v>
      </c>
      <c r="F78" s="1">
        <v>2.2714285715</v>
      </c>
      <c r="G78" s="1">
        <v>7.6952380949999997</v>
      </c>
      <c r="H78" s="1">
        <v>37.459867880000004</v>
      </c>
      <c r="I78" s="1">
        <v>0.05</v>
      </c>
      <c r="J78" s="1">
        <v>0</v>
      </c>
      <c r="K78" s="1">
        <v>0</v>
      </c>
      <c r="L78" s="1">
        <v>0</v>
      </c>
      <c r="N78"/>
      <c r="O78"/>
      <c r="P78"/>
    </row>
    <row r="79" spans="1:16" x14ac:dyDescent="0.25">
      <c r="A79" t="s">
        <v>368</v>
      </c>
      <c r="B79" t="s">
        <v>48</v>
      </c>
      <c r="C79" s="7">
        <f>(E79*Scoring!E$13)+(F79*Scoring!C$14)+(G79*Scoring!C$16)+(H79*Scoring!E$17)+(I79*Scoring!C$18)+(J79*Scoring!C$20)+(K79*Scoring!C66)+(L79*Scoring!C70)</f>
        <v>53.335520199000001</v>
      </c>
      <c r="D79" s="5">
        <f>SUMIF(Bye!A:A, B79, Bye!B:B)</f>
        <v>9</v>
      </c>
      <c r="E79" s="1">
        <v>331</v>
      </c>
      <c r="F79" s="1">
        <v>1.5125</v>
      </c>
      <c r="G79" s="1">
        <v>4.5750000000000002</v>
      </c>
      <c r="H79" s="1">
        <v>36.950440100000002</v>
      </c>
      <c r="I79" s="1">
        <v>0.4817460315</v>
      </c>
      <c r="J79" s="1">
        <v>0</v>
      </c>
      <c r="K79" s="1">
        <v>0</v>
      </c>
      <c r="L79" s="1">
        <v>0</v>
      </c>
      <c r="N79"/>
      <c r="O79"/>
      <c r="P79"/>
    </row>
    <row r="80" spans="1:16" x14ac:dyDescent="0.25">
      <c r="A80" t="s">
        <v>365</v>
      </c>
      <c r="B80" t="s">
        <v>31</v>
      </c>
      <c r="C80" s="7">
        <f>(E80*Scoring!E$13)+(F80*Scoring!C$14)+(G80*Scoring!C$16)+(H80*Scoring!E$17)+(I80*Scoring!C$18)+(J80*Scoring!C$20)+(K80*Scoring!C93)+(L80*Scoring!C97)</f>
        <v>52.660713561000001</v>
      </c>
      <c r="D80" s="5">
        <f>SUMIF(Bye!A:A, B80, Bye!B:B)</f>
        <v>9</v>
      </c>
      <c r="E80" s="1">
        <v>276.37272725000003</v>
      </c>
      <c r="F80" s="1">
        <v>1.1499999999999999</v>
      </c>
      <c r="G80" s="1">
        <v>10.213636363499999</v>
      </c>
      <c r="H80" s="1">
        <v>74.098044724999994</v>
      </c>
      <c r="I80" s="1">
        <v>0.15</v>
      </c>
      <c r="J80" s="1">
        <v>0.4</v>
      </c>
      <c r="K80" s="1">
        <v>0</v>
      </c>
      <c r="L80" s="1">
        <v>0</v>
      </c>
      <c r="N80"/>
      <c r="O80"/>
      <c r="P80"/>
    </row>
    <row r="81" spans="1:16" x14ac:dyDescent="0.25">
      <c r="A81" t="s">
        <v>493</v>
      </c>
      <c r="B81" t="s">
        <v>45</v>
      </c>
      <c r="C81" s="7">
        <f>(E81*Scoring!E$13)+(F81*Scoring!C$14)+(G81*Scoring!C$16)+(H81*Scoring!E$17)+(I81*Scoring!C$18)+(J81*Scoring!C$20)+(K81*Scoring!C97)+(L81*Scoring!C101)</f>
        <v>50.834782608695654</v>
      </c>
      <c r="D81" s="5">
        <f>SUMIF(Bye!A:A, B81, Bye!B:B)</f>
        <v>12</v>
      </c>
      <c r="E81" s="1">
        <v>276.52173913043481</v>
      </c>
      <c r="F81" s="1">
        <v>2.5217391304347827</v>
      </c>
      <c r="G81" s="1">
        <v>4.6956521739130439</v>
      </c>
      <c r="H81" s="1">
        <v>35.304347826086961</v>
      </c>
      <c r="I81" s="1">
        <v>8.6956521739130446E-2</v>
      </c>
      <c r="J81" s="1">
        <v>0.69565217391304357</v>
      </c>
      <c r="K81" s="1">
        <v>0</v>
      </c>
      <c r="L81" s="1">
        <v>0</v>
      </c>
      <c r="N81"/>
      <c r="O81"/>
      <c r="P81"/>
    </row>
    <row r="82" spans="1:16" x14ac:dyDescent="0.25">
      <c r="A82" t="s">
        <v>432</v>
      </c>
      <c r="B82" t="s">
        <v>28</v>
      </c>
      <c r="C82" s="7">
        <f>(E82*Scoring!E$13)+(F82*Scoring!C$14)+(G82*Scoring!C$16)+(H82*Scoring!E$17)+(I82*Scoring!C$18)+(J82*Scoring!C$20)+(K82*Scoring!C85)+(L82*Scoring!C89)</f>
        <v>47.2713478955</v>
      </c>
      <c r="D82" s="5">
        <f>SUMIF(Bye!A:A, B82, Bye!B:B)</f>
        <v>5</v>
      </c>
      <c r="E82" s="1">
        <v>176.86428570000001</v>
      </c>
      <c r="F82" s="1">
        <v>2.5214285715</v>
      </c>
      <c r="G82" s="1">
        <v>8.1999999999999993</v>
      </c>
      <c r="H82" s="1">
        <v>54.563478965000002</v>
      </c>
      <c r="I82" s="1">
        <v>0.2</v>
      </c>
      <c r="J82" s="1">
        <v>0.4</v>
      </c>
      <c r="K82" s="1">
        <v>0</v>
      </c>
      <c r="L82" s="1">
        <v>0</v>
      </c>
      <c r="N82"/>
      <c r="O82"/>
      <c r="P82"/>
    </row>
    <row r="83" spans="1:16" x14ac:dyDescent="0.25">
      <c r="A83" t="s">
        <v>435</v>
      </c>
      <c r="B83" t="s">
        <v>28</v>
      </c>
      <c r="C83" s="7">
        <f>(E83*Scoring!E$13)+(F83*Scoring!C$14)+(G83*Scoring!C$16)+(H83*Scoring!E$17)+(I83*Scoring!C$18)+(J83*Scoring!C$20)+(K83*Scoring!C23)+(L83*Scoring!C27)</f>
        <v>43.452417494999999</v>
      </c>
      <c r="D83" s="5">
        <f>SUMIF(Bye!A:A, B83, Bye!B:B)</f>
        <v>5</v>
      </c>
      <c r="E83" s="1">
        <v>164.365137</v>
      </c>
      <c r="F83" s="1">
        <v>0.99921821</v>
      </c>
      <c r="G83" s="1">
        <v>10.073139285</v>
      </c>
      <c r="H83" s="1">
        <v>91.397312499999998</v>
      </c>
      <c r="I83" s="1">
        <v>0.31795400000000001</v>
      </c>
      <c r="J83" s="1">
        <v>0.1</v>
      </c>
      <c r="K83" s="1">
        <v>0</v>
      </c>
      <c r="L83" s="1">
        <v>0</v>
      </c>
      <c r="N83"/>
      <c r="O83"/>
      <c r="P83"/>
    </row>
    <row r="84" spans="1:16" x14ac:dyDescent="0.25">
      <c r="A84" t="s">
        <v>366</v>
      </c>
      <c r="B84" t="s">
        <v>45</v>
      </c>
      <c r="C84" s="7">
        <f>(E84*Scoring!E$13)+(F84*Scoring!C$14)+(G84*Scoring!C$16)+(H84*Scoring!E$17)+(I84*Scoring!C$18)+(J84*Scoring!C$20)+(K84*Scoring!C53)+(L84*Scoring!C57)</f>
        <v>43.387700780999999</v>
      </c>
      <c r="D84" s="5">
        <f>SUMIF(Bye!A:A, B84, Bye!B:B)</f>
        <v>12</v>
      </c>
      <c r="E84" s="1">
        <v>142.82142856999999</v>
      </c>
      <c r="F84" s="1">
        <v>3.3785714284999999</v>
      </c>
      <c r="G84" s="1">
        <v>4.9642857144999999</v>
      </c>
      <c r="H84" s="1">
        <v>39.698436385000001</v>
      </c>
      <c r="I84" s="1">
        <v>0.05</v>
      </c>
      <c r="J84" s="1">
        <v>0.4</v>
      </c>
      <c r="K84" s="1">
        <v>0</v>
      </c>
      <c r="L84" s="1">
        <v>0</v>
      </c>
      <c r="N84"/>
      <c r="O84"/>
      <c r="P84"/>
    </row>
    <row r="85" spans="1:16" x14ac:dyDescent="0.25">
      <c r="A85" t="s">
        <v>429</v>
      </c>
      <c r="B85" t="s">
        <v>33</v>
      </c>
      <c r="C85" s="7">
        <f>(E85*Scoring!E$13)+(F85*Scoring!C$14)+(G85*Scoring!C$16)+(H85*Scoring!E$17)+(I85*Scoring!C$18)+(J85*Scoring!C$20)+(K85*Scoring!C21)+(L85*Scoring!C25)</f>
        <v>42.973913043478262</v>
      </c>
      <c r="D85" s="5">
        <f>SUMIF(Bye!A:A, B85, Bye!B:B)</f>
        <v>14</v>
      </c>
      <c r="E85" s="1">
        <v>167.56521739130434</v>
      </c>
      <c r="F85" s="1">
        <v>1.3043478260869565</v>
      </c>
      <c r="G85" s="1">
        <v>9.3913043478260878</v>
      </c>
      <c r="H85" s="1">
        <v>76.08695652173914</v>
      </c>
      <c r="I85" s="1">
        <v>0.34782608695652178</v>
      </c>
      <c r="J85" s="1">
        <v>0.69565217391304357</v>
      </c>
      <c r="K85" s="1">
        <v>0</v>
      </c>
      <c r="L85" s="1">
        <v>0</v>
      </c>
      <c r="N85"/>
      <c r="O85"/>
      <c r="P85"/>
    </row>
    <row r="86" spans="1:16" x14ac:dyDescent="0.25">
      <c r="A86" t="s">
        <v>438</v>
      </c>
      <c r="B86" t="s">
        <v>21</v>
      </c>
      <c r="C86" s="7">
        <f>(E86*Scoring!E$13)+(F86*Scoring!C$14)+(G86*Scoring!C$16)+(H86*Scoring!E$17)+(I86*Scoring!C$18)+(J86*Scoring!C$20)+(K86*Scoring!C148)+(L86*Scoring!C152)</f>
        <v>42.626086956521746</v>
      </c>
      <c r="D86" s="5">
        <f>SUMIF(Bye!A:A, B86, Bye!B:B)</f>
        <v>8</v>
      </c>
      <c r="E86" s="1">
        <v>185.13043478260872</v>
      </c>
      <c r="F86" s="1">
        <v>1.3913043478260871</v>
      </c>
      <c r="G86" s="1">
        <v>8</v>
      </c>
      <c r="H86" s="1">
        <v>63.739130434782609</v>
      </c>
      <c r="I86" s="1">
        <v>0.43478260869565222</v>
      </c>
      <c r="J86" s="1">
        <v>1.2173913043478262</v>
      </c>
      <c r="K86" s="1">
        <v>0</v>
      </c>
      <c r="L86" s="1">
        <v>0</v>
      </c>
      <c r="N86"/>
      <c r="O86"/>
      <c r="P86"/>
    </row>
    <row r="87" spans="1:16" x14ac:dyDescent="0.25">
      <c r="A87" t="s">
        <v>77</v>
      </c>
      <c r="B87" t="s">
        <v>12</v>
      </c>
      <c r="C87" s="7">
        <f>(E87*Scoring!E$13)+(F87*Scoring!C$14)+(G87*Scoring!C$16)+(H87*Scoring!E$17)+(I87*Scoring!C$18)+(J87*Scoring!C$20)+(K87*Scoring!C130)+(L87*Scoring!C134)</f>
        <v>41.981931084499998</v>
      </c>
      <c r="D87" s="5">
        <f>SUMIF(Bye!A:A, B87, Bye!B:B)</f>
        <v>7</v>
      </c>
      <c r="E87" s="1">
        <v>144.60624999999999</v>
      </c>
      <c r="F87" s="1">
        <v>0.5</v>
      </c>
      <c r="G87" s="1">
        <v>12.45</v>
      </c>
      <c r="H87" s="1">
        <v>98.906669875000006</v>
      </c>
      <c r="I87" s="1">
        <v>0.36343984949999997</v>
      </c>
      <c r="J87" s="1">
        <v>0</v>
      </c>
      <c r="K87" s="1">
        <v>0</v>
      </c>
      <c r="L87" s="1">
        <v>0</v>
      </c>
      <c r="N87"/>
      <c r="O87"/>
      <c r="P87"/>
    </row>
    <row r="88" spans="1:16" x14ac:dyDescent="0.25">
      <c r="A88" t="s">
        <v>433</v>
      </c>
      <c r="B88" t="s">
        <v>46</v>
      </c>
      <c r="C88" s="7">
        <f>(E88*Scoring!E$13)+(F88*Scoring!C$14)+(G88*Scoring!C$16)+(H88*Scoring!E$17)+(I88*Scoring!C$18)+(J88*Scoring!C$20)+(K88*Scoring!C84)+(L88*Scoring!C88)</f>
        <v>38.613518546999991</v>
      </c>
      <c r="D88" s="5">
        <f>SUMIF(Bye!A:A, B88, Bye!B:B)</f>
        <v>11</v>
      </c>
      <c r="E88" s="1">
        <v>197.5</v>
      </c>
      <c r="F88" s="1">
        <v>1.5499999999999998</v>
      </c>
      <c r="G88" s="1">
        <v>5.0999999999999996</v>
      </c>
      <c r="H88" s="1">
        <v>42.635185469999996</v>
      </c>
      <c r="I88" s="1">
        <v>0.15</v>
      </c>
      <c r="J88" s="1">
        <v>0.7</v>
      </c>
      <c r="K88" s="1">
        <v>0</v>
      </c>
      <c r="L88" s="1">
        <v>0</v>
      </c>
      <c r="N88"/>
      <c r="O88"/>
      <c r="P88"/>
    </row>
    <row r="89" spans="1:16" x14ac:dyDescent="0.25">
      <c r="A89" t="s">
        <v>211</v>
      </c>
      <c r="B89" t="s">
        <v>14</v>
      </c>
      <c r="C89" s="7">
        <f>(E89*Scoring!E$13)+(F89*Scoring!C$14)+(G89*Scoring!C$16)+(H89*Scoring!E$17)+(I89*Scoring!C$18)+(J89*Scoring!C$20)+(K89*Scoring!C94)+(L89*Scoring!C98)</f>
        <v>38.416614471000003</v>
      </c>
      <c r="D89" s="5">
        <f>SUMIF(Bye!A:A, B89, Bye!B:B)</f>
        <v>10</v>
      </c>
      <c r="E89" s="1">
        <v>132.80909091000001</v>
      </c>
      <c r="F89" s="1">
        <v>0.8</v>
      </c>
      <c r="G89" s="1">
        <v>10.554545455</v>
      </c>
      <c r="H89" s="1">
        <v>86.81159925</v>
      </c>
      <c r="I89" s="1">
        <v>0.2</v>
      </c>
      <c r="J89" s="1">
        <v>0.1</v>
      </c>
      <c r="K89" s="1">
        <v>0</v>
      </c>
      <c r="L89" s="1">
        <v>0</v>
      </c>
      <c r="N89"/>
      <c r="O89"/>
      <c r="P89"/>
    </row>
    <row r="90" spans="1:16" x14ac:dyDescent="0.25">
      <c r="A90" t="s">
        <v>431</v>
      </c>
      <c r="B90" t="s">
        <v>29</v>
      </c>
      <c r="C90" s="7">
        <f>(E90*Scoring!E$13)+(F90*Scoring!C$14)+(G90*Scoring!C$16)+(H90*Scoring!E$17)+(I90*Scoring!C$18)+(J90*Scoring!C$20)+(K90*Scoring!C143)+(L90*Scoring!C147)</f>
        <v>29.012525461000003</v>
      </c>
      <c r="D90" s="5">
        <f>SUMIF(Bye!A:A, B90, Bye!B:B)</f>
        <v>9</v>
      </c>
      <c r="E90" s="1">
        <v>144.76818182</v>
      </c>
      <c r="F90" s="1">
        <v>1</v>
      </c>
      <c r="G90" s="1">
        <v>4.3227272724999999</v>
      </c>
      <c r="H90" s="1">
        <v>37.129800064999998</v>
      </c>
      <c r="I90" s="1">
        <v>0.2</v>
      </c>
      <c r="J90" s="1">
        <v>0.7</v>
      </c>
      <c r="K90" s="1">
        <v>0</v>
      </c>
      <c r="L90" s="1">
        <v>0</v>
      </c>
      <c r="N90"/>
      <c r="O90"/>
      <c r="P90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68B0-F052-4DE1-95E0-C2395A0B79D3}">
  <dimension ref="A1:O150"/>
  <sheetViews>
    <sheetView workbookViewId="0">
      <selection activeCell="K150" sqref="K2:L150"/>
    </sheetView>
  </sheetViews>
  <sheetFormatPr defaultRowHeight="15" x14ac:dyDescent="0.25"/>
  <cols>
    <col min="1" max="1" width="18.85546875" style="1" bestFit="1" customWidth="1"/>
    <col min="2" max="2" width="11" style="1" customWidth="1"/>
    <col min="3" max="3" width="11" style="2" customWidth="1"/>
    <col min="4" max="4" width="6.5703125" style="5" bestFit="1" customWidth="1"/>
    <col min="5" max="7" width="11" style="1" customWidth="1"/>
    <col min="8" max="8" width="9.140625" style="1"/>
    <col min="9" max="9" width="11" style="1" customWidth="1"/>
    <col min="10" max="10" width="9.140625" style="1"/>
    <col min="11" max="11" width="26.7109375" style="1" bestFit="1" customWidth="1"/>
    <col min="12" max="12" width="25.140625" style="1" bestFit="1" customWidth="1"/>
    <col min="13" max="14" width="11" style="1" customWidth="1"/>
    <col min="15" max="15" width="12" style="1" customWidth="1"/>
  </cols>
  <sheetData>
    <row r="1" spans="1:15" x14ac:dyDescent="0.25">
      <c r="A1" s="1" t="s">
        <v>0</v>
      </c>
      <c r="B1" s="1" t="s">
        <v>1</v>
      </c>
      <c r="C1" s="2" t="s">
        <v>139</v>
      </c>
      <c r="D1" s="5" t="s">
        <v>199</v>
      </c>
      <c r="E1" s="1" t="s">
        <v>59</v>
      </c>
      <c r="F1" s="1" t="s">
        <v>4</v>
      </c>
      <c r="G1" s="1" t="s">
        <v>5</v>
      </c>
      <c r="H1" s="1" t="s">
        <v>260</v>
      </c>
      <c r="I1" s="1" t="s">
        <v>261</v>
      </c>
      <c r="J1" s="1" t="s">
        <v>10</v>
      </c>
      <c r="K1" s="1" t="s">
        <v>399</v>
      </c>
      <c r="L1" s="1" t="s">
        <v>398</v>
      </c>
      <c r="M1"/>
      <c r="N1"/>
      <c r="O1"/>
    </row>
    <row r="2" spans="1:15" x14ac:dyDescent="0.25">
      <c r="A2" s="1" t="s">
        <v>226</v>
      </c>
      <c r="B2" s="1" t="s">
        <v>40</v>
      </c>
      <c r="C2" s="7">
        <f>(E2*Scoring!C$16)+(F2*Scoring!E$17)+(G2*Scoring!C$18)+(H2*Scoring!E$13)+(I2*Scoring!C$14)+(J2*Scoring!C$20)+(K2*Scoring!C$19)+(L2*Scoring!C$20)</f>
        <v>406.48546791999996</v>
      </c>
      <c r="D2" s="5">
        <f>SUMIF(Bye!A:A, B2, Bye!B:B)</f>
        <v>10</v>
      </c>
      <c r="E2" s="1">
        <v>124.9</v>
      </c>
      <c r="F2" s="1">
        <v>1657.9137700000001</v>
      </c>
      <c r="G2" s="1">
        <v>14.793181819999999</v>
      </c>
      <c r="H2" s="1">
        <v>6.35</v>
      </c>
      <c r="I2" s="1">
        <v>0</v>
      </c>
      <c r="J2" s="1">
        <v>0.6</v>
      </c>
      <c r="K2" s="1">
        <v>9</v>
      </c>
      <c r="L2" s="1">
        <v>0</v>
      </c>
      <c r="M2"/>
      <c r="N2"/>
      <c r="O2"/>
    </row>
    <row r="3" spans="1:15" x14ac:dyDescent="0.25">
      <c r="A3" s="1" t="s">
        <v>244</v>
      </c>
      <c r="B3" s="1" t="s">
        <v>17</v>
      </c>
      <c r="C3" s="7">
        <f>(E3*Scoring!C$16)+(F3*Scoring!E$17)+(G3*Scoring!C$18)+(H3*Scoring!E$13)+(I3*Scoring!C$14)+(J3*Scoring!C$20)+(K3*Scoring!C$19)+(L3*Scoring!C$20)</f>
        <v>307.16808836000001</v>
      </c>
      <c r="D3" s="5">
        <f>SUMIF(Bye!A:A, B3, Bye!B:B)</f>
        <v>6</v>
      </c>
      <c r="E3" s="1">
        <v>89.857692310000004</v>
      </c>
      <c r="F3" s="1">
        <v>1358.9202250000001</v>
      </c>
      <c r="G3" s="1">
        <v>9.639728925</v>
      </c>
      <c r="H3" s="1">
        <v>0.8</v>
      </c>
      <c r="I3" s="1">
        <v>0</v>
      </c>
      <c r="J3" s="1">
        <v>0.5</v>
      </c>
      <c r="K3" s="1">
        <v>8</v>
      </c>
      <c r="L3" s="1">
        <v>0</v>
      </c>
      <c r="M3"/>
      <c r="N3"/>
      <c r="O3"/>
    </row>
    <row r="4" spans="1:15" x14ac:dyDescent="0.25">
      <c r="A4" s="1" t="s">
        <v>370</v>
      </c>
      <c r="B4" s="1" t="s">
        <v>37</v>
      </c>
      <c r="C4" s="7">
        <f>(E4*Scoring!C$16)+(F4*Scoring!E$17)+(G4*Scoring!C$18)+(H4*Scoring!E$13)+(I4*Scoring!C$14)+(J4*Scoring!C$20)+(K4*Scoring!C$19)+(L4*Scoring!C$20)</f>
        <v>303.23022460000004</v>
      </c>
      <c r="D4" s="5">
        <f>SUMIF(Bye!A:A, B4, Bye!B:B)</f>
        <v>8</v>
      </c>
      <c r="E4" s="1">
        <v>102.855</v>
      </c>
      <c r="F4" s="1">
        <v>1345.6125300000001</v>
      </c>
      <c r="G4" s="1">
        <v>7.2573286000000001</v>
      </c>
      <c r="H4" s="1">
        <v>30.7</v>
      </c>
      <c r="I4" s="1">
        <v>0.3</v>
      </c>
      <c r="J4" s="1">
        <v>0.6</v>
      </c>
      <c r="K4" s="1">
        <v>6</v>
      </c>
      <c r="L4" s="1">
        <v>0</v>
      </c>
      <c r="M4"/>
      <c r="N4"/>
      <c r="O4"/>
    </row>
    <row r="5" spans="1:15" x14ac:dyDescent="0.25">
      <c r="A5" s="1" t="s">
        <v>373</v>
      </c>
      <c r="B5" s="1" t="s">
        <v>33</v>
      </c>
      <c r="C5" s="7">
        <f>(E5*Scoring!C$16)+(F5*Scoring!E$17)+(G5*Scoring!C$18)+(H5*Scoring!E$13)+(I5*Scoring!C$14)+(J5*Scoring!C$20)+(K5*Scoring!C$19)+(L5*Scoring!C$20)</f>
        <v>327.41221598700002</v>
      </c>
      <c r="D5" s="5">
        <f>SUMIF(Bye!A:A, B5, Bye!B:B)</f>
        <v>14</v>
      </c>
      <c r="E5" s="1">
        <v>105.9195</v>
      </c>
      <c r="F5" s="1">
        <v>1331.68391</v>
      </c>
      <c r="G5" s="1">
        <v>11.74960972</v>
      </c>
      <c r="H5" s="1">
        <v>11.766666669999999</v>
      </c>
      <c r="I5" s="1">
        <v>0</v>
      </c>
      <c r="J5" s="1">
        <v>0.6</v>
      </c>
      <c r="K5" s="1">
        <v>5.75</v>
      </c>
      <c r="L5" s="1">
        <v>0</v>
      </c>
      <c r="M5"/>
      <c r="N5"/>
      <c r="O5"/>
    </row>
    <row r="6" spans="1:15" x14ac:dyDescent="0.25">
      <c r="A6" s="1" t="s">
        <v>96</v>
      </c>
      <c r="B6" s="1" t="s">
        <v>41</v>
      </c>
      <c r="C6" s="7">
        <f>(E6*Scoring!C$16)+(F6*Scoring!E$17)+(G6*Scoring!C$18)+(H6*Scoring!E$13)+(I6*Scoring!C$14)+(J6*Scoring!C$20)+(K6*Scoring!C$19)+(L6*Scoring!C$20)</f>
        <v>319.59451031599997</v>
      </c>
      <c r="D6" s="5">
        <f>SUMIF(Bye!A:A, B6, Bye!B:B)</f>
        <v>6</v>
      </c>
      <c r="E6" s="1">
        <v>115.5</v>
      </c>
      <c r="F6" s="1">
        <v>1328.245641</v>
      </c>
      <c r="G6" s="1">
        <v>9.2099910359999999</v>
      </c>
      <c r="H6" s="1">
        <v>1.1000000000000001</v>
      </c>
      <c r="I6" s="1">
        <v>0</v>
      </c>
      <c r="J6" s="1">
        <v>0.6</v>
      </c>
      <c r="K6" s="1">
        <v>5.5</v>
      </c>
      <c r="L6" s="1">
        <v>0</v>
      </c>
      <c r="M6"/>
      <c r="N6"/>
      <c r="O6"/>
    </row>
    <row r="7" spans="1:15" x14ac:dyDescent="0.25">
      <c r="A7" s="1" t="s">
        <v>234</v>
      </c>
      <c r="B7" s="1" t="s">
        <v>25</v>
      </c>
      <c r="C7" s="7">
        <f>(E7*Scoring!C$16)+(F7*Scoring!E$17)+(G7*Scoring!C$18)+(H7*Scoring!E$13)+(I7*Scoring!C$14)+(J7*Scoring!C$20)+(K7*Scoring!C$19)+(L7*Scoring!C$20)</f>
        <v>290.14198021800001</v>
      </c>
      <c r="D7" s="5">
        <f>SUMIF(Bye!A:A, B7, Bye!B:B)</f>
        <v>5</v>
      </c>
      <c r="E7" s="1">
        <v>98.433333349999998</v>
      </c>
      <c r="F7" s="1">
        <v>1233.4198019999999</v>
      </c>
      <c r="G7" s="1">
        <v>8.7277777780000001</v>
      </c>
      <c r="H7" s="1">
        <v>1</v>
      </c>
      <c r="I7" s="1">
        <v>0</v>
      </c>
      <c r="J7" s="1">
        <v>0.6</v>
      </c>
      <c r="K7" s="1">
        <v>5.5</v>
      </c>
      <c r="L7" s="1">
        <v>0</v>
      </c>
      <c r="M7"/>
      <c r="N7"/>
      <c r="O7"/>
    </row>
    <row r="8" spans="1:15" x14ac:dyDescent="0.25">
      <c r="A8" s="1" t="s">
        <v>341</v>
      </c>
      <c r="B8" s="1" t="s">
        <v>19</v>
      </c>
      <c r="C8" s="7">
        <f>(E8*Scoring!C$16)+(F8*Scoring!E$17)+(G8*Scoring!C$18)+(H8*Scoring!E$13)+(I8*Scoring!C$14)+(J8*Scoring!C$20)+(K8*Scoring!C$19)+(L8*Scoring!C$20)</f>
        <v>293.06590524000006</v>
      </c>
      <c r="D8" s="5">
        <f>SUMIF(Bye!A:A, B8, Bye!B:B)</f>
        <v>8</v>
      </c>
      <c r="E8" s="1">
        <v>100.3</v>
      </c>
      <c r="F8" s="1">
        <v>1215.7545070000001</v>
      </c>
      <c r="G8" s="1">
        <v>9.1909090899999999</v>
      </c>
      <c r="H8" s="1">
        <v>10.45</v>
      </c>
      <c r="I8" s="1">
        <v>0</v>
      </c>
      <c r="J8" s="1">
        <v>0.6</v>
      </c>
      <c r="K8" s="1">
        <v>5.2</v>
      </c>
      <c r="L8" s="1">
        <v>0</v>
      </c>
      <c r="M8"/>
      <c r="N8"/>
      <c r="O8"/>
    </row>
    <row r="9" spans="1:15" x14ac:dyDescent="0.25">
      <c r="A9" s="1" t="s">
        <v>372</v>
      </c>
      <c r="B9" s="1" t="s">
        <v>42</v>
      </c>
      <c r="C9" s="7">
        <f>(E9*Scoring!C$16)+(F9*Scoring!E$17)+(G9*Scoring!C$18)+(H9*Scoring!E$13)+(I9*Scoring!C$14)+(J9*Scoring!C$20)+(K9*Scoring!C$19)+(L9*Scoring!C$20)</f>
        <v>296.68538437999996</v>
      </c>
      <c r="D9" s="5">
        <f>SUMIF(Bye!A:A, B9, Bye!B:B)</f>
        <v>8</v>
      </c>
      <c r="E9" s="1">
        <v>102.95</v>
      </c>
      <c r="F9" s="1">
        <v>1214.890686</v>
      </c>
      <c r="G9" s="1">
        <v>9.4335526299999994</v>
      </c>
      <c r="H9" s="1">
        <v>12.45</v>
      </c>
      <c r="I9" s="1">
        <v>0</v>
      </c>
      <c r="J9" s="1">
        <v>0.6</v>
      </c>
      <c r="K9" s="1">
        <v>5</v>
      </c>
      <c r="L9" s="1">
        <v>0</v>
      </c>
      <c r="M9"/>
      <c r="N9"/>
      <c r="O9"/>
    </row>
    <row r="10" spans="1:15" x14ac:dyDescent="0.25">
      <c r="A10" s="1" t="s">
        <v>230</v>
      </c>
      <c r="B10" s="1" t="s">
        <v>35</v>
      </c>
      <c r="C10" s="7">
        <f>(E10*Scoring!C$16)+(F10*Scoring!E$17)+(G10*Scoring!C$18)+(H10*Scoring!E$13)+(I10*Scoring!C$14)+(J10*Scoring!C$20)+(K10*Scoring!C$19)+(L10*Scoring!C$20)</f>
        <v>314.23635060400005</v>
      </c>
      <c r="D10" s="5">
        <f>SUMIF(Bye!A:A, B10, Bye!B:B)</f>
        <v>8</v>
      </c>
      <c r="E10" s="1">
        <v>108.98333340000001</v>
      </c>
      <c r="F10" s="1">
        <v>1214.105172</v>
      </c>
      <c r="G10" s="1">
        <v>10.775</v>
      </c>
      <c r="H10" s="1">
        <v>8.4250000000000007</v>
      </c>
      <c r="I10" s="1">
        <v>0.75833333400000003</v>
      </c>
      <c r="J10" s="1">
        <v>0.9</v>
      </c>
      <c r="K10" s="1">
        <v>4.9000000000000004</v>
      </c>
      <c r="L10" s="1">
        <v>0</v>
      </c>
      <c r="M10"/>
      <c r="N10"/>
      <c r="O10"/>
    </row>
    <row r="11" spans="1:15" x14ac:dyDescent="0.25">
      <c r="A11" s="1" t="s">
        <v>94</v>
      </c>
      <c r="B11" s="1" t="s">
        <v>16</v>
      </c>
      <c r="C11" s="7">
        <f>(E11*Scoring!C$16)+(F11*Scoring!E$17)+(G11*Scoring!C$18)+(H11*Scoring!E$13)+(I11*Scoring!C$14)+(J11*Scoring!C$20)+(K11*Scoring!C$19)+(L11*Scoring!C$20)</f>
        <v>276.38109704999994</v>
      </c>
      <c r="D11" s="5">
        <f>SUMIF(Bye!A:A, B11, Bye!B:B)</f>
        <v>10</v>
      </c>
      <c r="E11" s="1">
        <v>100.5653846</v>
      </c>
      <c r="F11" s="1">
        <v>1208.2203810000001</v>
      </c>
      <c r="G11" s="1">
        <v>5.9284970069999998</v>
      </c>
      <c r="H11" s="1">
        <v>51.226923079999999</v>
      </c>
      <c r="I11" s="1">
        <v>0.15</v>
      </c>
      <c r="J11" s="1">
        <v>1</v>
      </c>
      <c r="K11" s="1">
        <v>4.8</v>
      </c>
      <c r="L11" s="1">
        <v>0</v>
      </c>
      <c r="M11"/>
      <c r="N11"/>
      <c r="O11"/>
    </row>
    <row r="12" spans="1:15" x14ac:dyDescent="0.25">
      <c r="A12" s="1" t="s">
        <v>79</v>
      </c>
      <c r="B12" s="1" t="s">
        <v>53</v>
      </c>
      <c r="C12" s="7">
        <f>(E12*Scoring!C$16)+(F12*Scoring!E$17)+(G12*Scoring!C$18)+(H12*Scoring!E$13)+(I12*Scoring!C$14)+(J12*Scoring!C$20)+(K12*Scoring!C$19)+(L12*Scoring!C$20)</f>
        <v>276.4062472</v>
      </c>
      <c r="D12" s="5">
        <f>SUMIF(Bye!A:A, B12, Bye!B:B)</f>
        <v>12</v>
      </c>
      <c r="E12" s="1">
        <v>92.15</v>
      </c>
      <c r="F12" s="1">
        <v>1173.412472</v>
      </c>
      <c r="G12" s="1">
        <v>8.1</v>
      </c>
      <c r="H12" s="1">
        <v>45.15</v>
      </c>
      <c r="I12" s="1">
        <v>0.05</v>
      </c>
      <c r="J12" s="1">
        <v>0.6</v>
      </c>
      <c r="K12" s="1">
        <v>4.7</v>
      </c>
      <c r="L12" s="1">
        <v>0</v>
      </c>
      <c r="M12"/>
      <c r="N12"/>
      <c r="O12"/>
    </row>
    <row r="13" spans="1:15" x14ac:dyDescent="0.25">
      <c r="A13" s="1" t="s">
        <v>227</v>
      </c>
      <c r="B13" s="1" t="s">
        <v>43</v>
      </c>
      <c r="C13" s="7">
        <f>(E13*Scoring!C$16)+(F13*Scoring!E$17)+(G13*Scoring!C$18)+(H13*Scoring!E$13)+(I13*Scoring!C$14)+(J13*Scoring!C$20)+(K13*Scoring!C$19)+(L13*Scoring!C$20)</f>
        <v>240.61184769000002</v>
      </c>
      <c r="D13" s="5">
        <f>SUMIF(Bye!A:A, B13, Bye!B:B)</f>
        <v>5</v>
      </c>
      <c r="E13" s="1">
        <v>77.373076929999996</v>
      </c>
      <c r="F13" s="1">
        <v>1161.194301</v>
      </c>
      <c r="G13" s="1">
        <v>5.7598901099999997</v>
      </c>
      <c r="H13" s="1">
        <v>0.6</v>
      </c>
      <c r="I13" s="1">
        <v>0</v>
      </c>
      <c r="J13" s="1">
        <v>1.3</v>
      </c>
      <c r="K13" s="1">
        <v>4.5999999999999996</v>
      </c>
      <c r="L13" s="1">
        <v>0</v>
      </c>
      <c r="M13"/>
      <c r="N13"/>
      <c r="O13"/>
    </row>
    <row r="14" spans="1:15" x14ac:dyDescent="0.25">
      <c r="A14" s="1" t="s">
        <v>236</v>
      </c>
      <c r="B14" s="1" t="s">
        <v>48</v>
      </c>
      <c r="C14" s="7">
        <f>(E14*Scoring!C$16)+(F14*Scoring!E$17)+(G14*Scoring!C$18)+(H14*Scoring!E$13)+(I14*Scoring!C$14)+(J14*Scoring!C$20)+(K14*Scoring!C$19)+(L14*Scoring!C$20)</f>
        <v>264.28705307999996</v>
      </c>
      <c r="D14" s="5">
        <f>SUMIF(Bye!A:A, B14, Bye!B:B)</f>
        <v>9</v>
      </c>
      <c r="E14" s="1">
        <v>95.1</v>
      </c>
      <c r="F14" s="1">
        <v>1161.1586259999999</v>
      </c>
      <c r="G14" s="1">
        <v>6.6993650799999998</v>
      </c>
      <c r="H14" s="1">
        <v>6.75</v>
      </c>
      <c r="I14" s="1">
        <v>0</v>
      </c>
      <c r="J14" s="1">
        <v>1.3</v>
      </c>
      <c r="K14" s="1">
        <v>4.5</v>
      </c>
      <c r="L14" s="1">
        <v>0</v>
      </c>
      <c r="M14"/>
      <c r="N14"/>
      <c r="O14"/>
    </row>
    <row r="15" spans="1:15" x14ac:dyDescent="0.25">
      <c r="A15" s="1" t="s">
        <v>85</v>
      </c>
      <c r="B15" s="1" t="s">
        <v>29</v>
      </c>
      <c r="C15" s="7">
        <f>(E15*Scoring!C$16)+(F15*Scoring!E$17)+(G15*Scoring!C$18)+(H15*Scoring!E$13)+(I15*Scoring!C$14)+(J15*Scoring!C$20)+(K15*Scoring!C$19)+(L15*Scoring!C$20)</f>
        <v>251.14892212000001</v>
      </c>
      <c r="D15" s="5">
        <f>SUMIF(Bye!A:A, B15, Bye!B:B)</f>
        <v>9</v>
      </c>
      <c r="E15" s="1">
        <v>82.671428570000003</v>
      </c>
      <c r="F15" s="1">
        <v>1156.3090970000001</v>
      </c>
      <c r="G15" s="1">
        <v>6.7077639749999998</v>
      </c>
      <c r="H15" s="1">
        <v>0</v>
      </c>
      <c r="I15" s="1">
        <v>0</v>
      </c>
      <c r="J15" s="1">
        <v>0.9</v>
      </c>
      <c r="K15" s="1">
        <v>4.5</v>
      </c>
      <c r="L15" s="1">
        <v>0</v>
      </c>
      <c r="M15"/>
      <c r="N15"/>
      <c r="O15"/>
    </row>
    <row r="16" spans="1:15" x14ac:dyDescent="0.25">
      <c r="A16" s="1" t="s">
        <v>386</v>
      </c>
      <c r="B16" s="1" t="s">
        <v>55</v>
      </c>
      <c r="C16" s="7">
        <f>(E16*Scoring!C$16)+(F16*Scoring!E$17)+(G16*Scoring!C$18)+(H16*Scoring!E$13)+(I16*Scoring!C$14)+(J16*Scoring!C$20)+(K16*Scoring!C$19)+(L16*Scoring!C$20)</f>
        <v>252.70761370399998</v>
      </c>
      <c r="D16" s="5">
        <f>SUMIF(Bye!A:A, B16, Bye!B:B)</f>
        <v>12</v>
      </c>
      <c r="E16" s="1">
        <v>81.8</v>
      </c>
      <c r="F16" s="1">
        <v>1130.1761369999999</v>
      </c>
      <c r="G16" s="1">
        <v>7.5533333340000004</v>
      </c>
      <c r="H16" s="1">
        <v>0.7</v>
      </c>
      <c r="I16" s="1">
        <v>0</v>
      </c>
      <c r="J16" s="1">
        <v>0.7</v>
      </c>
      <c r="K16" s="1">
        <v>4.4000000000000004</v>
      </c>
      <c r="L16" s="1">
        <v>0</v>
      </c>
      <c r="M16"/>
      <c r="N16"/>
      <c r="O16"/>
    </row>
    <row r="17" spans="1:15" x14ac:dyDescent="0.25">
      <c r="A17" s="1" t="s">
        <v>99</v>
      </c>
      <c r="B17" s="1" t="s">
        <v>40</v>
      </c>
      <c r="C17" s="7">
        <f>(E17*Scoring!C$16)+(F17*Scoring!E$17)+(G17*Scoring!C$18)+(H17*Scoring!E$13)+(I17*Scoring!C$14)+(J17*Scoring!C$20)+(K17*Scoring!C$19)+(L17*Scoring!C$20)</f>
        <v>269.17834749999997</v>
      </c>
      <c r="D17" s="5">
        <f>SUMIF(Bye!A:A, B17, Bye!B:B)</f>
        <v>10</v>
      </c>
      <c r="E17" s="1">
        <v>83.2</v>
      </c>
      <c r="F17" s="1">
        <v>1125.056202</v>
      </c>
      <c r="G17" s="1">
        <v>10.24545455</v>
      </c>
      <c r="H17" s="1">
        <v>0</v>
      </c>
      <c r="I17" s="1">
        <v>0</v>
      </c>
      <c r="J17" s="1">
        <v>0.9</v>
      </c>
      <c r="K17" s="1">
        <v>4.3</v>
      </c>
      <c r="L17" s="1">
        <v>0</v>
      </c>
      <c r="M17"/>
      <c r="N17"/>
      <c r="O17"/>
    </row>
    <row r="18" spans="1:15" x14ac:dyDescent="0.25">
      <c r="A18" s="1" t="s">
        <v>80</v>
      </c>
      <c r="B18" s="1" t="s">
        <v>24</v>
      </c>
      <c r="C18" s="7">
        <f>(E18*Scoring!C$16)+(F18*Scoring!E$17)+(G18*Scoring!C$18)+(H18*Scoring!E$13)+(I18*Scoring!C$14)+(J18*Scoring!C$20)+(K18*Scoring!C$19)+(L18*Scoring!C$20)</f>
        <v>276.73804920000003</v>
      </c>
      <c r="D18" s="5">
        <f>SUMIF(Bye!A:A, B18, Bye!B:B)</f>
        <v>9</v>
      </c>
      <c r="E18" s="1">
        <v>82.6</v>
      </c>
      <c r="F18" s="1">
        <v>1112.380492</v>
      </c>
      <c r="G18" s="1">
        <v>11.8</v>
      </c>
      <c r="H18" s="1">
        <v>0</v>
      </c>
      <c r="I18" s="1">
        <v>0</v>
      </c>
      <c r="J18" s="1">
        <v>0.5</v>
      </c>
      <c r="K18" s="1">
        <v>4.2</v>
      </c>
      <c r="L18" s="1">
        <v>0</v>
      </c>
      <c r="M18"/>
      <c r="N18"/>
      <c r="O18"/>
    </row>
    <row r="19" spans="1:15" x14ac:dyDescent="0.25">
      <c r="A19" s="1" t="s">
        <v>334</v>
      </c>
      <c r="B19" s="1" t="s">
        <v>14</v>
      </c>
      <c r="C19" s="7">
        <f>(E19*Scoring!C$16)+(F19*Scoring!E$17)+(G19*Scoring!C$18)+(H19*Scoring!E$13)+(I19*Scoring!C$14)+(J19*Scoring!C$20)+(K19*Scoring!C$19)+(L19*Scoring!C$20)</f>
        <v>250.06320307800002</v>
      </c>
      <c r="D19" s="5">
        <f>SUMIF(Bye!A:A, B19, Bye!B:B)</f>
        <v>10</v>
      </c>
      <c r="E19" s="1">
        <v>86.4</v>
      </c>
      <c r="F19" s="1">
        <v>1094.639643</v>
      </c>
      <c r="G19" s="1">
        <v>7.0457064630000001</v>
      </c>
      <c r="H19" s="1">
        <v>2.25</v>
      </c>
      <c r="I19" s="1">
        <v>0</v>
      </c>
      <c r="J19" s="1">
        <v>0.6</v>
      </c>
      <c r="K19" s="1">
        <v>4.0999999999999996</v>
      </c>
      <c r="L19" s="1">
        <v>0</v>
      </c>
      <c r="M19"/>
      <c r="N19"/>
      <c r="O19"/>
    </row>
    <row r="20" spans="1:15" x14ac:dyDescent="0.25">
      <c r="A20" s="1" t="s">
        <v>95</v>
      </c>
      <c r="B20" s="1" t="s">
        <v>31</v>
      </c>
      <c r="C20" s="7">
        <f>(E20*Scoring!C$16)+(F20*Scoring!E$17)+(G20*Scoring!C$18)+(H20*Scoring!E$13)+(I20*Scoring!C$14)+(J20*Scoring!C$20)+(K20*Scoring!C$19)+(L20*Scoring!C$20)</f>
        <v>242.17572704200003</v>
      </c>
      <c r="D20" s="5">
        <f>SUMIF(Bye!A:A, B20, Bye!B:B)</f>
        <v>9</v>
      </c>
      <c r="E20" s="1">
        <v>87.137500000000003</v>
      </c>
      <c r="F20" s="1">
        <v>1091.2972110000001</v>
      </c>
      <c r="G20" s="1">
        <v>5.7114176570000001</v>
      </c>
      <c r="H20" s="1">
        <v>2.4</v>
      </c>
      <c r="I20" s="1">
        <v>0</v>
      </c>
      <c r="J20" s="1">
        <v>0.6</v>
      </c>
      <c r="K20" s="1">
        <v>4</v>
      </c>
      <c r="L20" s="1">
        <v>0</v>
      </c>
      <c r="M20"/>
      <c r="N20"/>
      <c r="O20"/>
    </row>
    <row r="21" spans="1:15" x14ac:dyDescent="0.25">
      <c r="A21" s="1" t="s">
        <v>325</v>
      </c>
      <c r="B21" s="1" t="s">
        <v>12</v>
      </c>
      <c r="C21" s="7">
        <f>(E21*Scoring!C$16)+(F21*Scoring!E$17)+(G21*Scoring!C$18)+(H21*Scoring!E$13)+(I21*Scoring!C$14)+(J21*Scoring!C$20)+(K21*Scoring!C$19)+(L21*Scoring!C$20)</f>
        <v>233.10935579599999</v>
      </c>
      <c r="D21" s="5">
        <f>SUMIF(Bye!A:A, B21, Bye!B:B)</f>
        <v>7</v>
      </c>
      <c r="E21" s="1">
        <v>76.318749999999994</v>
      </c>
      <c r="F21" s="1">
        <v>1090.0519790000001</v>
      </c>
      <c r="G21" s="1">
        <v>5.2015263159999998</v>
      </c>
      <c r="H21" s="1">
        <v>50.762500000000003</v>
      </c>
      <c r="I21" s="1">
        <v>0.05</v>
      </c>
      <c r="J21" s="1">
        <v>0.5</v>
      </c>
      <c r="K21" s="1">
        <v>3.9</v>
      </c>
      <c r="L21" s="1">
        <v>0</v>
      </c>
      <c r="M21"/>
      <c r="N21"/>
      <c r="O21"/>
    </row>
    <row r="22" spans="1:15" x14ac:dyDescent="0.25">
      <c r="A22" s="1" t="s">
        <v>326</v>
      </c>
      <c r="B22" s="1" t="s">
        <v>57</v>
      </c>
      <c r="C22" s="7">
        <f>(E22*Scoring!C$16)+(F22*Scoring!E$17)+(G22*Scoring!C$18)+(H22*Scoring!E$13)+(I22*Scoring!C$14)+(J22*Scoring!C$20)+(K22*Scoring!C$19)+(L22*Scoring!C$20)</f>
        <v>270.17379869199999</v>
      </c>
      <c r="D22" s="5">
        <f>SUMIF(Bye!A:A, B22, Bye!B:B)</f>
        <v>5</v>
      </c>
      <c r="E22" s="1">
        <v>102.50624999999999</v>
      </c>
      <c r="F22" s="1">
        <v>1058.8191099999999</v>
      </c>
      <c r="G22" s="1">
        <v>7.4029187820000004</v>
      </c>
      <c r="H22" s="1">
        <v>33.806249999999999</v>
      </c>
      <c r="I22" s="1">
        <v>0.58125000000000004</v>
      </c>
      <c r="J22" s="1">
        <v>0.9</v>
      </c>
      <c r="K22" s="1">
        <v>3.8</v>
      </c>
      <c r="L22" s="1">
        <v>0</v>
      </c>
      <c r="M22"/>
      <c r="N22"/>
      <c r="O22"/>
    </row>
    <row r="23" spans="1:15" x14ac:dyDescent="0.25">
      <c r="A23" s="1" t="s">
        <v>87</v>
      </c>
      <c r="B23" s="1" t="s">
        <v>45</v>
      </c>
      <c r="C23" s="7">
        <f>(E23*Scoring!C$16)+(F23*Scoring!E$17)+(G23*Scoring!C$18)+(H23*Scoring!E$13)+(I23*Scoring!C$14)+(J23*Scoring!C$20)+(K23*Scoring!C$19)+(L23*Scoring!C$20)</f>
        <v>245.26409680799998</v>
      </c>
      <c r="D23" s="5">
        <f>SUMIF(Bye!A:A, B23, Bye!B:B)</f>
        <v>12</v>
      </c>
      <c r="E23" s="1">
        <v>83.990909090000002</v>
      </c>
      <c r="F23" s="1">
        <v>1048.721634</v>
      </c>
      <c r="G23" s="1">
        <v>7.6985040529999997</v>
      </c>
      <c r="H23" s="1">
        <v>0.1</v>
      </c>
      <c r="I23" s="1">
        <v>0</v>
      </c>
      <c r="J23" s="1">
        <v>0.9</v>
      </c>
      <c r="K23" s="1">
        <v>3.7</v>
      </c>
      <c r="L23" s="1">
        <v>0</v>
      </c>
      <c r="M23"/>
      <c r="N23"/>
      <c r="O23"/>
    </row>
    <row r="24" spans="1:15" x14ac:dyDescent="0.25">
      <c r="A24" s="1" t="s">
        <v>228</v>
      </c>
      <c r="B24" s="1" t="s">
        <v>53</v>
      </c>
      <c r="C24" s="7">
        <f>(E24*Scoring!C$16)+(F24*Scoring!E$17)+(G24*Scoring!C$18)+(H24*Scoring!E$13)+(I24*Scoring!C$14)+(J24*Scoring!C$20)+(K24*Scoring!C$19)+(L24*Scoring!C$20)</f>
        <v>230.20131130000004</v>
      </c>
      <c r="D24" s="5">
        <f>SUMIF(Bye!A:A, B24, Bye!B:B)</f>
        <v>12</v>
      </c>
      <c r="E24" s="1">
        <v>78</v>
      </c>
      <c r="F24" s="1">
        <v>1048.713113</v>
      </c>
      <c r="G24" s="1">
        <v>5.9</v>
      </c>
      <c r="H24" s="1">
        <v>13.3</v>
      </c>
      <c r="I24" s="1">
        <v>0.05</v>
      </c>
      <c r="J24" s="1">
        <v>0.5</v>
      </c>
      <c r="K24" s="1">
        <v>3.6</v>
      </c>
      <c r="L24" s="1">
        <v>0</v>
      </c>
      <c r="M24"/>
      <c r="N24"/>
      <c r="O24"/>
    </row>
    <row r="25" spans="1:15" x14ac:dyDescent="0.25">
      <c r="A25" s="1" t="s">
        <v>333</v>
      </c>
      <c r="B25" s="1" t="s">
        <v>38</v>
      </c>
      <c r="C25" s="7">
        <f>(E25*Scoring!C$16)+(F25*Scoring!E$17)+(G25*Scoring!C$18)+(H25*Scoring!E$13)+(I25*Scoring!C$14)+(J25*Scoring!C$20)+(K25*Scoring!C$19)+(L25*Scoring!C$20)</f>
        <v>216.25221237500003</v>
      </c>
      <c r="D25" s="5">
        <f>SUMIF(Bye!A:A, B25, Bye!B:B)</f>
        <v>10</v>
      </c>
      <c r="E25" s="1">
        <v>67.378571429999994</v>
      </c>
      <c r="F25" s="1">
        <v>1045.439981</v>
      </c>
      <c r="G25" s="1">
        <v>5.3587499980000004</v>
      </c>
      <c r="H25" s="1">
        <v>22.771428570000001</v>
      </c>
      <c r="I25" s="1">
        <v>0.15</v>
      </c>
      <c r="J25" s="1">
        <v>0.9</v>
      </c>
      <c r="K25" s="1">
        <v>3.3</v>
      </c>
      <c r="L25" s="1">
        <v>0</v>
      </c>
      <c r="M25"/>
      <c r="N25"/>
      <c r="O25"/>
    </row>
    <row r="26" spans="1:15" x14ac:dyDescent="0.25">
      <c r="A26" s="1" t="s">
        <v>78</v>
      </c>
      <c r="B26" s="1" t="s">
        <v>37</v>
      </c>
      <c r="C26" s="7">
        <f>(E26*Scoring!C$16)+(F26*Scoring!E$17)+(G26*Scoring!C$18)+(H26*Scoring!E$13)+(I26*Scoring!C$14)+(J26*Scoring!C$20)+(K26*Scoring!C$19)+(L26*Scoring!C$20)</f>
        <v>254.970686212</v>
      </c>
      <c r="D26" s="5">
        <f>SUMIF(Bye!A:A, B26, Bye!B:B)</f>
        <v>8</v>
      </c>
      <c r="E26" s="1">
        <v>91.381818179999996</v>
      </c>
      <c r="F26" s="1">
        <v>1031.506161</v>
      </c>
      <c r="G26" s="1">
        <v>8.5563753219999992</v>
      </c>
      <c r="H26" s="1">
        <v>0</v>
      </c>
      <c r="I26" s="1">
        <v>0</v>
      </c>
      <c r="J26" s="1">
        <v>0.5</v>
      </c>
      <c r="K26" s="1">
        <v>3.2</v>
      </c>
      <c r="L26" s="1">
        <v>0</v>
      </c>
      <c r="M26"/>
      <c r="N26"/>
      <c r="O26"/>
    </row>
    <row r="27" spans="1:15" x14ac:dyDescent="0.25">
      <c r="A27" s="1" t="s">
        <v>392</v>
      </c>
      <c r="B27" s="1" t="s">
        <v>44</v>
      </c>
      <c r="C27" s="7">
        <f>(E27*Scoring!C$16)+(F27*Scoring!E$17)+(G27*Scoring!C$18)+(H27*Scoring!E$13)+(I27*Scoring!C$14)+(J27*Scoring!C$20)+(K27*Scoring!C$19)+(L27*Scoring!C$20)</f>
        <v>217.39978182800002</v>
      </c>
      <c r="D27" s="5">
        <f>SUMIF(Bye!A:A, B27, Bye!B:B)</f>
        <v>14</v>
      </c>
      <c r="E27" s="1">
        <v>74.335714289999999</v>
      </c>
      <c r="F27" s="1">
        <v>1027.2488510000001</v>
      </c>
      <c r="G27" s="1">
        <v>4.6731970729999999</v>
      </c>
      <c r="H27" s="1">
        <v>27</v>
      </c>
      <c r="I27" s="1">
        <v>0.15</v>
      </c>
      <c r="J27" s="1">
        <v>0.6</v>
      </c>
      <c r="K27" s="1">
        <v>3.1</v>
      </c>
      <c r="L27" s="1">
        <v>0</v>
      </c>
      <c r="M27"/>
      <c r="N27"/>
      <c r="O27"/>
    </row>
    <row r="28" spans="1:15" x14ac:dyDescent="0.25">
      <c r="A28" s="1" t="s">
        <v>229</v>
      </c>
      <c r="B28" s="1" t="s">
        <v>25</v>
      </c>
      <c r="C28" s="7">
        <f>(E28*Scoring!C$16)+(F28*Scoring!E$17)+(G28*Scoring!C$18)+(H28*Scoring!E$13)+(I28*Scoring!C$14)+(J28*Scoring!C$20)+(K28*Scoring!C$19)+(L28*Scoring!C$20)</f>
        <v>204.42122282599999</v>
      </c>
      <c r="D28" s="5">
        <f>SUMIF(Bye!A:A, B28, Bye!B:B)</f>
        <v>5</v>
      </c>
      <c r="E28" s="1">
        <v>64.583333339999996</v>
      </c>
      <c r="F28" s="1">
        <v>978.29556149999996</v>
      </c>
      <c r="G28" s="1">
        <v>5.5555555559999998</v>
      </c>
      <c r="H28" s="1">
        <v>0.75</v>
      </c>
      <c r="I28" s="1">
        <v>0</v>
      </c>
      <c r="J28" s="1">
        <v>0.4</v>
      </c>
      <c r="K28" s="1">
        <v>3</v>
      </c>
      <c r="L28" s="1">
        <v>0</v>
      </c>
      <c r="M28"/>
      <c r="N28"/>
      <c r="O28"/>
    </row>
    <row r="29" spans="1:15" x14ac:dyDescent="0.25">
      <c r="A29" s="1" t="s">
        <v>371</v>
      </c>
      <c r="B29" s="1" t="s">
        <v>21</v>
      </c>
      <c r="C29" s="7">
        <f>(E29*Scoring!C$16)+(F29*Scoring!E$17)+(G29*Scoring!C$18)+(H29*Scoring!E$13)+(I29*Scoring!C$14)+(J29*Scoring!C$20)+(K29*Scoring!C$19)+(L29*Scoring!C$20)</f>
        <v>218.97641819</v>
      </c>
      <c r="D29" s="5">
        <f>SUMIF(Bye!A:A, B29, Bye!B:B)</f>
        <v>8</v>
      </c>
      <c r="E29" s="1">
        <v>68.25</v>
      </c>
      <c r="F29" s="1">
        <v>962.65837699999997</v>
      </c>
      <c r="G29" s="1">
        <v>7.7667634149999998</v>
      </c>
      <c r="H29" s="1">
        <v>1.6</v>
      </c>
      <c r="I29" s="1">
        <v>0</v>
      </c>
      <c r="J29" s="1">
        <v>1</v>
      </c>
      <c r="K29" s="1">
        <v>2.9</v>
      </c>
      <c r="L29" s="1">
        <v>0</v>
      </c>
      <c r="M29"/>
      <c r="N29"/>
      <c r="O29"/>
    </row>
    <row r="30" spans="1:15" x14ac:dyDescent="0.25">
      <c r="A30" s="1" t="s">
        <v>89</v>
      </c>
      <c r="B30" s="1" t="s">
        <v>51</v>
      </c>
      <c r="C30" s="7">
        <f>(E30*Scoring!C$16)+(F30*Scoring!E$17)+(G30*Scoring!C$18)+(H30*Scoring!E$13)+(I30*Scoring!C$14)+(J30*Scoring!C$20)+(K30*Scoring!C$19)+(L30*Scoring!C$20)</f>
        <v>212.66361864200002</v>
      </c>
      <c r="D30" s="5">
        <f>SUMIF(Bye!A:A, B30, Bye!B:B)</f>
        <v>14</v>
      </c>
      <c r="E30" s="1">
        <v>85.45</v>
      </c>
      <c r="F30" s="1">
        <v>962.34483299999999</v>
      </c>
      <c r="G30" s="1">
        <v>3.6890225569999999</v>
      </c>
      <c r="H30" s="1">
        <v>3.45</v>
      </c>
      <c r="I30" s="1">
        <v>0.1</v>
      </c>
      <c r="J30" s="1">
        <v>0.5</v>
      </c>
      <c r="K30" s="1">
        <v>2.8</v>
      </c>
      <c r="L30" s="1">
        <v>0</v>
      </c>
      <c r="M30"/>
      <c r="N30"/>
      <c r="O30"/>
    </row>
    <row r="31" spans="1:15" x14ac:dyDescent="0.25">
      <c r="A31" s="1" t="s">
        <v>88</v>
      </c>
      <c r="B31" s="1" t="s">
        <v>56</v>
      </c>
      <c r="C31" s="7">
        <f>(E31*Scoring!C$16)+(F31*Scoring!E$17)+(G31*Scoring!C$18)+(H31*Scoring!E$13)+(I31*Scoring!C$14)+(J31*Scoring!C$20)+(K31*Scoring!C$19)+(L31*Scoring!C$20)</f>
        <v>227.2117925</v>
      </c>
      <c r="D31" s="5">
        <f>SUMIF(Bye!A:A, B31, Bye!B:B)</f>
        <v>12</v>
      </c>
      <c r="E31" s="1">
        <v>81.45</v>
      </c>
      <c r="F31" s="1">
        <v>962.02272500000004</v>
      </c>
      <c r="G31" s="1">
        <v>7.0199199999999999</v>
      </c>
      <c r="H31" s="1">
        <v>2.4</v>
      </c>
      <c r="I31" s="1">
        <v>0</v>
      </c>
      <c r="J31" s="1">
        <v>0.9</v>
      </c>
      <c r="K31" s="1">
        <v>2.7</v>
      </c>
      <c r="L31" s="1">
        <v>0</v>
      </c>
      <c r="M31"/>
      <c r="N31"/>
      <c r="O31"/>
    </row>
    <row r="32" spans="1:15" x14ac:dyDescent="0.25">
      <c r="A32" s="1" t="s">
        <v>243</v>
      </c>
      <c r="B32" s="1" t="s">
        <v>35</v>
      </c>
      <c r="C32" s="7">
        <f>(E32*Scoring!C$16)+(F32*Scoring!E$17)+(G32*Scoring!C$18)+(H32*Scoring!E$13)+(I32*Scoring!C$14)+(J32*Scoring!C$20)+(K32*Scoring!C$19)+(L32*Scoring!C$20)</f>
        <v>207.49608037600004</v>
      </c>
      <c r="D32" s="5">
        <f>SUMIF(Bye!A:A, B32, Bye!B:B)</f>
        <v>8</v>
      </c>
      <c r="E32" s="1">
        <v>56.608333340000001</v>
      </c>
      <c r="F32" s="1">
        <v>947.84413700000005</v>
      </c>
      <c r="G32" s="1">
        <v>6.5916666670000001</v>
      </c>
      <c r="H32" s="1">
        <v>68.533333339999999</v>
      </c>
      <c r="I32" s="1">
        <v>0.4</v>
      </c>
      <c r="J32" s="1">
        <v>0.5</v>
      </c>
      <c r="K32" s="1">
        <v>2.6</v>
      </c>
      <c r="L32" s="1">
        <v>0</v>
      </c>
      <c r="M32"/>
      <c r="N32"/>
      <c r="O32"/>
    </row>
    <row r="33" spans="1:15" x14ac:dyDescent="0.25">
      <c r="A33" s="1" t="s">
        <v>239</v>
      </c>
      <c r="B33" s="1" t="s">
        <v>50</v>
      </c>
      <c r="C33" s="7">
        <f>(E33*Scoring!C$16)+(F33*Scoring!E$17)+(G33*Scoring!C$18)+(H33*Scoring!E$13)+(I33*Scoring!C$14)+(J33*Scoring!C$20)+(K33*Scoring!C$19)+(L33*Scoring!C$20)</f>
        <v>221.27361139199996</v>
      </c>
      <c r="D33" s="5">
        <f>SUMIF(Bye!A:A, B33, Bye!B:B)</f>
        <v>8</v>
      </c>
      <c r="E33" s="1">
        <v>84.506249999999994</v>
      </c>
      <c r="F33" s="1">
        <v>940.52741140000001</v>
      </c>
      <c r="G33" s="1">
        <v>5.8782700419999996</v>
      </c>
      <c r="H33" s="1">
        <v>4.45</v>
      </c>
      <c r="I33" s="1">
        <v>0</v>
      </c>
      <c r="J33" s="1">
        <v>0.5</v>
      </c>
      <c r="K33" s="1">
        <v>2.5</v>
      </c>
      <c r="L33" s="1">
        <v>0</v>
      </c>
      <c r="M33"/>
      <c r="N33"/>
      <c r="O33"/>
    </row>
    <row r="34" spans="1:15" x14ac:dyDescent="0.25">
      <c r="A34" s="1" t="s">
        <v>237</v>
      </c>
      <c r="B34" s="1" t="s">
        <v>26</v>
      </c>
      <c r="C34" s="7">
        <f>(E34*Scoring!C$16)+(F34*Scoring!E$17)+(G34*Scoring!C$18)+(H34*Scoring!E$13)+(I34*Scoring!C$14)+(J34*Scoring!C$20)+(K34*Scoring!C$19)+(L34*Scoring!C$20)</f>
        <v>227.77720565600001</v>
      </c>
      <c r="D34" s="5">
        <f>SUMIF(Bye!A:A, B34, Bye!B:B)</f>
        <v>11</v>
      </c>
      <c r="E34" s="1">
        <v>88.15</v>
      </c>
      <c r="F34" s="1">
        <v>936.10997559999998</v>
      </c>
      <c r="G34" s="1">
        <v>6.4737430160000002</v>
      </c>
      <c r="H34" s="1">
        <v>8.7375000000000007</v>
      </c>
      <c r="I34" s="1">
        <v>0</v>
      </c>
      <c r="J34" s="1">
        <v>0.9</v>
      </c>
      <c r="K34" s="1">
        <v>2.4</v>
      </c>
      <c r="L34" s="1">
        <v>0</v>
      </c>
      <c r="M34"/>
      <c r="N34"/>
      <c r="O34"/>
    </row>
    <row r="35" spans="1:15" x14ac:dyDescent="0.25">
      <c r="A35" s="1" t="s">
        <v>440</v>
      </c>
      <c r="B35" s="1" t="s">
        <v>42</v>
      </c>
      <c r="C35" s="7">
        <f>(E35*Scoring!C$16)+(F35*Scoring!E$17)+(G35*Scoring!C$18)+(H35*Scoring!E$13)+(I35*Scoring!C$14)+(J35*Scoring!C$20)+(K35*Scoring!C$19)+(L35*Scoring!C$20)</f>
        <v>202.92456872800003</v>
      </c>
      <c r="D35" s="5">
        <f>SUMIF(Bye!A:A, B35, Bye!B:B)</f>
        <v>8</v>
      </c>
      <c r="E35" s="1">
        <v>70.849999999999994</v>
      </c>
      <c r="F35" s="1">
        <v>929.86937150000006</v>
      </c>
      <c r="G35" s="1">
        <v>5.2671052630000004</v>
      </c>
      <c r="H35" s="1">
        <v>10.85</v>
      </c>
      <c r="I35" s="1">
        <v>0.05</v>
      </c>
      <c r="J35" s="1">
        <v>0.8</v>
      </c>
      <c r="K35" s="1">
        <v>2.2999999999999998</v>
      </c>
      <c r="L35" s="1">
        <v>0</v>
      </c>
      <c r="M35"/>
      <c r="N35"/>
      <c r="O35"/>
    </row>
    <row r="36" spans="1:15" x14ac:dyDescent="0.25">
      <c r="A36" s="1" t="s">
        <v>251</v>
      </c>
      <c r="B36" s="1" t="s">
        <v>44</v>
      </c>
      <c r="C36" s="7">
        <f>(E36*Scoring!C$16)+(F36*Scoring!E$17)+(G36*Scoring!C$18)+(H36*Scoring!E$13)+(I36*Scoring!C$14)+(J36*Scoring!C$20)+(K36*Scoring!C$19)+(L36*Scoring!C$20)</f>
        <v>198.08843249</v>
      </c>
      <c r="D36" s="5">
        <f>SUMIF(Bye!A:A, B36, Bye!B:B)</f>
        <v>14</v>
      </c>
      <c r="E36" s="1">
        <v>68.45</v>
      </c>
      <c r="F36" s="1">
        <v>920.12855909999996</v>
      </c>
      <c r="G36" s="1">
        <v>5.1309294300000001</v>
      </c>
      <c r="H36" s="1">
        <v>5.4</v>
      </c>
      <c r="I36" s="1">
        <v>0.05</v>
      </c>
      <c r="J36" s="1">
        <v>0.6</v>
      </c>
      <c r="K36" s="1">
        <v>2.2000000000000002</v>
      </c>
      <c r="L36" s="1">
        <v>0</v>
      </c>
      <c r="M36"/>
      <c r="N36"/>
      <c r="O36"/>
    </row>
    <row r="37" spans="1:15" x14ac:dyDescent="0.25">
      <c r="A37" s="1" t="s">
        <v>442</v>
      </c>
      <c r="B37" s="1" t="s">
        <v>49</v>
      </c>
      <c r="C37" s="7">
        <f>(E37*Scoring!C$16)+(F37*Scoring!E$17)+(G37*Scoring!C$18)+(H37*Scoring!E$13)+(I37*Scoring!C$14)+(J37*Scoring!C$20)+(K37*Scoring!C$19)+(L37*Scoring!C$20)</f>
        <v>209.6768236289</v>
      </c>
      <c r="D37" s="5">
        <f>SUMIF(Bye!A:A, B37, Bye!B:B)</f>
        <v>14</v>
      </c>
      <c r="E37" s="1">
        <v>72.39</v>
      </c>
      <c r="F37" s="1">
        <v>912.84162170000002</v>
      </c>
      <c r="G37" s="1">
        <v>6.7239620950000001</v>
      </c>
      <c r="H37" s="1">
        <v>5.5888888889999997</v>
      </c>
      <c r="I37" s="1">
        <v>0</v>
      </c>
      <c r="J37" s="1">
        <v>1.2</v>
      </c>
      <c r="K37" s="1">
        <v>2.1</v>
      </c>
      <c r="L37" s="1">
        <v>0</v>
      </c>
      <c r="M37"/>
      <c r="N37"/>
      <c r="O37"/>
    </row>
    <row r="38" spans="1:15" x14ac:dyDescent="0.25">
      <c r="A38" s="1" t="s">
        <v>441</v>
      </c>
      <c r="B38" s="1" t="s">
        <v>28</v>
      </c>
      <c r="C38" s="7">
        <f>(E38*Scoring!C$16)+(F38*Scoring!E$17)+(G38*Scoring!C$18)+(H38*Scoring!E$13)+(I38*Scoring!C$14)+(J38*Scoring!C$20)+(K38*Scoring!C$19)+(L38*Scoring!C$20)</f>
        <v>197.31514752999999</v>
      </c>
      <c r="D38" s="5">
        <f>SUMIF(Bye!A:A, B38, Bye!B:B)</f>
        <v>5</v>
      </c>
      <c r="E38" s="1">
        <v>56.985714289999997</v>
      </c>
      <c r="F38" s="1">
        <v>911.02290379999999</v>
      </c>
      <c r="G38" s="1">
        <v>7.2595238100000001</v>
      </c>
      <c r="H38" s="1">
        <v>4.7</v>
      </c>
      <c r="I38" s="1">
        <v>0</v>
      </c>
      <c r="J38" s="1">
        <v>0.8</v>
      </c>
      <c r="K38" s="1">
        <v>2</v>
      </c>
      <c r="L38" s="1">
        <v>0</v>
      </c>
      <c r="M38"/>
      <c r="N38"/>
      <c r="O38"/>
    </row>
    <row r="39" spans="1:15" x14ac:dyDescent="0.25">
      <c r="A39" s="1" t="s">
        <v>97</v>
      </c>
      <c r="B39" s="1" t="s">
        <v>46</v>
      </c>
      <c r="C39" s="7">
        <f>(E39*Scoring!C$16)+(F39*Scoring!E$17)+(G39*Scoring!C$18)+(H39*Scoring!E$13)+(I39*Scoring!C$14)+(J39*Scoring!C$20)+(K39*Scoring!C$19)+(L39*Scoring!C$20)</f>
        <v>210.75700509199999</v>
      </c>
      <c r="D39" s="5">
        <f>SUMIF(Bye!A:A, B39, Bye!B:B)</f>
        <v>11</v>
      </c>
      <c r="E39" s="1">
        <v>83.4</v>
      </c>
      <c r="F39" s="1">
        <v>906.43051600000001</v>
      </c>
      <c r="G39" s="1">
        <v>5.3023255819999999</v>
      </c>
      <c r="H39" s="1">
        <v>1</v>
      </c>
      <c r="I39" s="1">
        <v>0</v>
      </c>
      <c r="J39" s="1">
        <v>0.9</v>
      </c>
      <c r="K39" s="1">
        <v>1.9</v>
      </c>
      <c r="L39" s="1">
        <v>0</v>
      </c>
      <c r="M39"/>
      <c r="N39"/>
      <c r="O39"/>
    </row>
    <row r="40" spans="1:15" x14ac:dyDescent="0.25">
      <c r="A40" s="1" t="s">
        <v>258</v>
      </c>
      <c r="B40" s="1" t="s">
        <v>23</v>
      </c>
      <c r="C40" s="7">
        <f>(E40*Scoring!C$16)+(F40*Scoring!E$17)+(G40*Scoring!C$18)+(H40*Scoring!E$13)+(I40*Scoring!C$14)+(J40*Scoring!C$20)+(K40*Scoring!C$19)+(L40*Scoring!C$20)</f>
        <v>205.62011181340003</v>
      </c>
      <c r="D40" s="5">
        <f>SUMIF(Bye!A:A, B40, Bye!B:B)</f>
        <v>7</v>
      </c>
      <c r="E40" s="1">
        <v>79.016666670000006</v>
      </c>
      <c r="F40" s="1">
        <v>893.54397519999998</v>
      </c>
      <c r="G40" s="1">
        <v>5.3642857150000003</v>
      </c>
      <c r="H40" s="1">
        <v>2.633333334</v>
      </c>
      <c r="I40" s="1">
        <v>0</v>
      </c>
      <c r="J40" s="1">
        <v>0.6</v>
      </c>
      <c r="K40" s="1">
        <v>1.8</v>
      </c>
      <c r="L40" s="1">
        <v>0</v>
      </c>
      <c r="M40"/>
      <c r="N40"/>
      <c r="O40"/>
    </row>
    <row r="41" spans="1:15" x14ac:dyDescent="0.25">
      <c r="A41" s="1" t="s">
        <v>439</v>
      </c>
      <c r="B41" s="1" t="s">
        <v>56</v>
      </c>
      <c r="C41" s="7">
        <f>(E41*Scoring!C$16)+(F41*Scoring!E$17)+(G41*Scoring!C$18)+(H41*Scoring!E$13)+(I41*Scoring!C$14)+(J41*Scoring!C$20)+(K41*Scoring!C$19)+(L41*Scoring!C$20)</f>
        <v>222.71987150000001</v>
      </c>
      <c r="D41" s="5">
        <f>SUMIF(Bye!A:A, B41, Bye!B:B)</f>
        <v>12</v>
      </c>
      <c r="E41" s="1">
        <v>72</v>
      </c>
      <c r="F41" s="1">
        <v>882.97191499999997</v>
      </c>
      <c r="G41" s="1">
        <v>6.3212799999999998</v>
      </c>
      <c r="H41" s="1">
        <v>113.95</v>
      </c>
      <c r="I41" s="1">
        <v>1.5</v>
      </c>
      <c r="J41" s="1">
        <v>1</v>
      </c>
      <c r="K41" s="1">
        <v>1.7</v>
      </c>
      <c r="L41" s="1">
        <v>0</v>
      </c>
      <c r="M41"/>
      <c r="N41"/>
      <c r="O41"/>
    </row>
    <row r="42" spans="1:15" x14ac:dyDescent="0.25">
      <c r="A42" s="1" t="s">
        <v>327</v>
      </c>
      <c r="B42" s="1" t="s">
        <v>31</v>
      </c>
      <c r="C42" s="7">
        <f>(E42*Scoring!C$16)+(F42*Scoring!E$17)+(G42*Scoring!C$18)+(H42*Scoring!E$13)+(I42*Scoring!C$14)+(J42*Scoring!C$20)+(K42*Scoring!C$19)+(L42*Scoring!C$20)</f>
        <v>192.41583895599999</v>
      </c>
      <c r="D42" s="5">
        <f>SUMIF(Bye!A:A, B42, Bye!B:B)</f>
        <v>9</v>
      </c>
      <c r="E42" s="1">
        <v>71.515000000000001</v>
      </c>
      <c r="F42" s="1">
        <v>863.69243029999996</v>
      </c>
      <c r="G42" s="1">
        <v>5.098599321</v>
      </c>
      <c r="H42" s="1">
        <v>0.4</v>
      </c>
      <c r="I42" s="1">
        <v>0</v>
      </c>
      <c r="J42" s="1">
        <v>0.9</v>
      </c>
      <c r="K42" s="1">
        <v>1.6</v>
      </c>
      <c r="L42" s="1">
        <v>0</v>
      </c>
      <c r="M42"/>
      <c r="N42"/>
      <c r="O42"/>
    </row>
    <row r="43" spans="1:15" x14ac:dyDescent="0.25">
      <c r="A43" s="1" t="s">
        <v>338</v>
      </c>
      <c r="B43" s="1" t="s">
        <v>41</v>
      </c>
      <c r="C43" s="7">
        <f>(E43*Scoring!C$16)+(F43*Scoring!E$17)+(G43*Scoring!C$18)+(H43*Scoring!E$13)+(I43*Scoring!C$14)+(J43*Scoring!C$20)+(K43*Scoring!C$19)+(L43*Scoring!C$20)</f>
        <v>186.31737253399999</v>
      </c>
      <c r="D43" s="5">
        <f>SUMIF(Bye!A:A, B43, Bye!B:B)</f>
        <v>6</v>
      </c>
      <c r="E43" s="1">
        <v>59.2</v>
      </c>
      <c r="F43" s="1">
        <v>858.5586121</v>
      </c>
      <c r="G43" s="1">
        <v>5.8600435539999998</v>
      </c>
      <c r="H43" s="1">
        <v>14.012499999999999</v>
      </c>
      <c r="I43" s="1">
        <v>0.1</v>
      </c>
      <c r="J43" s="1">
        <v>0.4</v>
      </c>
      <c r="K43" s="1">
        <v>1.5</v>
      </c>
      <c r="L43" s="1">
        <v>0</v>
      </c>
      <c r="M43"/>
      <c r="N43"/>
      <c r="O43"/>
    </row>
    <row r="44" spans="1:15" x14ac:dyDescent="0.25">
      <c r="A44" s="1" t="s">
        <v>232</v>
      </c>
      <c r="B44" s="1" t="s">
        <v>29</v>
      </c>
      <c r="C44" s="7">
        <f>(E44*Scoring!C$16)+(F44*Scoring!E$17)+(G44*Scoring!C$18)+(H44*Scoring!E$13)+(I44*Scoring!C$14)+(J44*Scoring!C$20)+(K44*Scoring!C$19)+(L44*Scoring!C$20)</f>
        <v>207.272254718</v>
      </c>
      <c r="D44" s="5">
        <f>SUMIF(Bye!A:A, B44, Bye!B:B)</f>
        <v>9</v>
      </c>
      <c r="E44" s="1">
        <v>74.75</v>
      </c>
      <c r="F44" s="1">
        <v>857.92378940000003</v>
      </c>
      <c r="G44" s="1">
        <v>7.1616459629999998</v>
      </c>
      <c r="H44" s="1">
        <v>0.6</v>
      </c>
      <c r="I44" s="1">
        <v>0</v>
      </c>
      <c r="J44" s="1">
        <v>0.5</v>
      </c>
      <c r="K44" s="1">
        <v>1.4</v>
      </c>
      <c r="L44" s="1">
        <v>0</v>
      </c>
      <c r="M44"/>
      <c r="N44"/>
      <c r="O44"/>
    </row>
    <row r="45" spans="1:15" x14ac:dyDescent="0.25">
      <c r="A45" s="1" t="s">
        <v>84</v>
      </c>
      <c r="B45" s="1" t="s">
        <v>19</v>
      </c>
      <c r="C45" s="7">
        <f>(E45*Scoring!C$16)+(F45*Scoring!E$17)+(G45*Scoring!C$18)+(H45*Scoring!E$13)+(I45*Scoring!C$14)+(J45*Scoring!C$20)+(K45*Scoring!C$19)+(L45*Scoring!C$20)</f>
        <v>200.79864528800002</v>
      </c>
      <c r="D45" s="5">
        <f>SUMIF(Bye!A:A, B45, Bye!B:B)</f>
        <v>8</v>
      </c>
      <c r="E45" s="1">
        <v>75</v>
      </c>
      <c r="F45" s="1">
        <v>856.02281649999998</v>
      </c>
      <c r="G45" s="1">
        <v>6.0727272729999999</v>
      </c>
      <c r="H45" s="1">
        <v>4.5999999999999996</v>
      </c>
      <c r="I45" s="1">
        <v>0</v>
      </c>
      <c r="J45" s="1">
        <v>0.6</v>
      </c>
      <c r="K45" s="1">
        <v>1.3</v>
      </c>
      <c r="L45" s="1">
        <v>0</v>
      </c>
      <c r="M45"/>
      <c r="N45"/>
      <c r="O45"/>
    </row>
    <row r="46" spans="1:15" x14ac:dyDescent="0.25">
      <c r="A46" s="1" t="s">
        <v>330</v>
      </c>
      <c r="B46" s="1" t="s">
        <v>28</v>
      </c>
      <c r="C46" s="7">
        <f>(E46*Scoring!C$16)+(F46*Scoring!E$17)+(G46*Scoring!C$18)+(H46*Scoring!E$13)+(I46*Scoring!C$14)+(J46*Scoring!C$20)+(K46*Scoring!C$19)+(L46*Scoring!C$20)</f>
        <v>198.53465441099999</v>
      </c>
      <c r="D46" s="5">
        <f>SUMIF(Bye!A:A, B46, Bye!B:B)</f>
        <v>5</v>
      </c>
      <c r="E46" s="1">
        <v>56.385714290000003</v>
      </c>
      <c r="F46" s="1">
        <v>850.75368690000005</v>
      </c>
      <c r="G46" s="1">
        <v>6.9095238099999996</v>
      </c>
      <c r="H46" s="1">
        <v>71.735714290000004</v>
      </c>
      <c r="I46" s="1">
        <v>0.95714285700000001</v>
      </c>
      <c r="J46" s="1">
        <v>0.9</v>
      </c>
      <c r="K46" s="1">
        <v>1.2</v>
      </c>
      <c r="L46" s="1">
        <v>0</v>
      </c>
      <c r="M46"/>
      <c r="N46"/>
      <c r="O46"/>
    </row>
    <row r="47" spans="1:15" x14ac:dyDescent="0.25">
      <c r="A47" s="1" t="s">
        <v>376</v>
      </c>
      <c r="B47" s="1" t="s">
        <v>23</v>
      </c>
      <c r="C47" s="7">
        <f>(E47*Scoring!C$16)+(F47*Scoring!E$17)+(G47*Scoring!C$18)+(H47*Scoring!E$13)+(I47*Scoring!C$14)+(J47*Scoring!C$20)+(K47*Scoring!C$19)+(L47*Scoring!C$20)</f>
        <v>167.759581196</v>
      </c>
      <c r="D47" s="5">
        <f>SUMIF(Bye!A:A, B47, Bye!B:B)</f>
        <v>7</v>
      </c>
      <c r="E47" s="1">
        <v>48.3</v>
      </c>
      <c r="F47" s="1">
        <v>850.55295479999995</v>
      </c>
      <c r="G47" s="1">
        <v>5.2357142860000003</v>
      </c>
      <c r="H47" s="1">
        <v>1.9</v>
      </c>
      <c r="I47" s="1">
        <v>0</v>
      </c>
      <c r="J47" s="1">
        <v>0.5</v>
      </c>
      <c r="K47" s="1">
        <v>1.1000000000000001</v>
      </c>
      <c r="L47" s="1">
        <v>0</v>
      </c>
      <c r="M47"/>
      <c r="N47"/>
      <c r="O47"/>
    </row>
    <row r="48" spans="1:15" x14ac:dyDescent="0.25">
      <c r="A48" s="1" t="s">
        <v>385</v>
      </c>
      <c r="B48" s="1" t="s">
        <v>49</v>
      </c>
      <c r="C48" s="7">
        <f>(E48*Scoring!C$16)+(F48*Scoring!E$17)+(G48*Scoring!C$18)+(H48*Scoring!E$13)+(I48*Scoring!C$14)+(J48*Scoring!C$20)+(K48*Scoring!C$19)+(L48*Scoring!C$20)</f>
        <v>187.49698073600001</v>
      </c>
      <c r="D48" s="5">
        <f>SUMIF(Bye!A:A, B48, Bye!B:B)</f>
        <v>14</v>
      </c>
      <c r="E48" s="1">
        <v>67.825000000000003</v>
      </c>
      <c r="F48" s="1">
        <v>845.88597549999997</v>
      </c>
      <c r="G48" s="1">
        <v>5.1397305309999997</v>
      </c>
      <c r="H48" s="1">
        <v>14.45</v>
      </c>
      <c r="I48" s="1">
        <v>0.05</v>
      </c>
      <c r="J48" s="1">
        <v>0.5</v>
      </c>
      <c r="K48" s="1">
        <v>1</v>
      </c>
      <c r="L48" s="1">
        <v>0</v>
      </c>
      <c r="M48"/>
      <c r="N48"/>
      <c r="O48"/>
    </row>
    <row r="49" spans="1:15" x14ac:dyDescent="0.25">
      <c r="A49" s="1" t="s">
        <v>82</v>
      </c>
      <c r="B49" s="1" t="s">
        <v>24</v>
      </c>
      <c r="C49" s="7">
        <f>(E49*Scoring!C$16)+(F49*Scoring!E$17)+(G49*Scoring!C$18)+(H49*Scoring!E$13)+(I49*Scoring!C$14)+(J49*Scoring!C$20)+(K49*Scoring!C$19)+(L49*Scoring!C$20)</f>
        <v>196.24539231</v>
      </c>
      <c r="D49" s="5">
        <f>SUMIF(Bye!A:A, B49, Bye!B:B)</f>
        <v>9</v>
      </c>
      <c r="E49" s="1">
        <v>73.650000000000006</v>
      </c>
      <c r="F49" s="1">
        <v>843.90392310000004</v>
      </c>
      <c r="G49" s="1">
        <v>5.95</v>
      </c>
      <c r="H49" s="1">
        <v>4.05</v>
      </c>
      <c r="I49" s="1">
        <v>0</v>
      </c>
      <c r="J49" s="1">
        <v>0.6</v>
      </c>
      <c r="K49" s="1">
        <v>0.9</v>
      </c>
      <c r="L49" s="1">
        <v>0</v>
      </c>
      <c r="M49"/>
      <c r="N49"/>
      <c r="O49"/>
    </row>
    <row r="50" spans="1:15" x14ac:dyDescent="0.25">
      <c r="A50" s="1" t="s">
        <v>245</v>
      </c>
      <c r="B50" s="1" t="s">
        <v>16</v>
      </c>
      <c r="C50" s="7">
        <f>(E50*Scoring!C$16)+(F50*Scoring!E$17)+(G50*Scoring!C$18)+(H50*Scoring!E$13)+(I50*Scoring!C$14)+(J50*Scoring!C$20)+(K50*Scoring!C$19)+(L50*Scoring!C$20)</f>
        <v>187.03290783489999</v>
      </c>
      <c r="D50" s="5">
        <f>SUMIF(Bye!A:A, B50, Bye!B:B)</f>
        <v>10</v>
      </c>
      <c r="E50" s="1">
        <v>63.719230779999997</v>
      </c>
      <c r="F50" s="1">
        <v>838.702809</v>
      </c>
      <c r="G50" s="1">
        <v>6.2177455129999997</v>
      </c>
      <c r="H50" s="1">
        <v>6.3692307689999996</v>
      </c>
      <c r="I50" s="1">
        <v>0</v>
      </c>
      <c r="J50" s="1">
        <v>0.9</v>
      </c>
      <c r="K50" s="1">
        <v>0.8</v>
      </c>
      <c r="L50" s="1">
        <v>0</v>
      </c>
      <c r="M50"/>
      <c r="N50"/>
      <c r="O50"/>
    </row>
    <row r="51" spans="1:15" x14ac:dyDescent="0.25">
      <c r="A51" s="1" t="s">
        <v>445</v>
      </c>
      <c r="B51" s="1" t="s">
        <v>17</v>
      </c>
      <c r="C51" s="7">
        <f>(E51*Scoring!C$16)+(F51*Scoring!E$17)+(G51*Scoring!C$18)+(H51*Scoring!E$13)+(I51*Scoring!C$14)+(J51*Scoring!C$20)+(K51*Scoring!C$19)+(L51*Scoring!C$20)</f>
        <v>158.719682366</v>
      </c>
      <c r="D51" s="5">
        <f>SUMIF(Bye!A:A, B51, Bye!B:B)</f>
        <v>6</v>
      </c>
      <c r="E51" s="1">
        <v>55.026923080000003</v>
      </c>
      <c r="F51" s="1">
        <v>757.15895160000002</v>
      </c>
      <c r="G51" s="1">
        <v>4.3461440209999997</v>
      </c>
      <c r="H51" s="1">
        <v>2</v>
      </c>
      <c r="I51" s="1">
        <v>0</v>
      </c>
      <c r="J51" s="1">
        <v>0.4</v>
      </c>
      <c r="K51" s="1">
        <v>0.7</v>
      </c>
      <c r="L51" s="1">
        <v>0</v>
      </c>
      <c r="M51"/>
      <c r="N51"/>
      <c r="O51"/>
    </row>
    <row r="52" spans="1:15" x14ac:dyDescent="0.25">
      <c r="A52" s="1" t="s">
        <v>443</v>
      </c>
      <c r="B52" s="1" t="s">
        <v>24</v>
      </c>
      <c r="C52" s="7">
        <f>(E52*Scoring!C$16)+(F52*Scoring!E$17)+(G52*Scoring!C$18)+(H52*Scoring!E$13)+(I52*Scoring!C$14)+(J52*Scoring!C$20)+(K52*Scoring!C$19)+(L52*Scoring!C$20)</f>
        <v>184.97751183400001</v>
      </c>
      <c r="D52" s="5">
        <f>SUMIF(Bye!A:A, B52, Bye!B:B)</f>
        <v>9</v>
      </c>
      <c r="E52" s="1">
        <v>62.95</v>
      </c>
      <c r="F52" s="1">
        <v>756.87511830000005</v>
      </c>
      <c r="G52" s="1">
        <v>7.3833333339999996</v>
      </c>
      <c r="H52" s="1">
        <v>13.4</v>
      </c>
      <c r="I52" s="1">
        <v>0</v>
      </c>
      <c r="J52" s="1">
        <v>1.1000000000000001</v>
      </c>
      <c r="K52" s="1">
        <v>0.6</v>
      </c>
      <c r="L52" s="1">
        <v>0</v>
      </c>
      <c r="M52"/>
      <c r="N52"/>
      <c r="O52"/>
    </row>
    <row r="53" spans="1:15" x14ac:dyDescent="0.25">
      <c r="A53" s="1" t="s">
        <v>381</v>
      </c>
      <c r="B53" s="1" t="s">
        <v>14</v>
      </c>
      <c r="C53" s="7">
        <f>(E53*Scoring!C$16)+(F53*Scoring!E$17)+(G53*Scoring!C$18)+(H53*Scoring!E$13)+(I53*Scoring!C$14)+(J53*Scoring!C$20)+(K53*Scoring!C$19)+(L53*Scoring!C$20)</f>
        <v>195.03436286600001</v>
      </c>
      <c r="D53" s="5">
        <f>SUMIF(Bye!A:A, B53, Bye!B:B)</f>
        <v>10</v>
      </c>
      <c r="E53" s="1">
        <v>69.227272729999996</v>
      </c>
      <c r="F53" s="1">
        <v>752.96734660000004</v>
      </c>
      <c r="G53" s="1">
        <v>6.6150592460000004</v>
      </c>
      <c r="H53" s="1">
        <v>59.2</v>
      </c>
      <c r="I53" s="1">
        <v>0.65</v>
      </c>
      <c r="J53" s="1">
        <v>0.5</v>
      </c>
      <c r="K53" s="1">
        <v>0.5</v>
      </c>
      <c r="L53" s="1">
        <v>0</v>
      </c>
      <c r="M53"/>
      <c r="N53"/>
      <c r="O53"/>
    </row>
    <row r="54" spans="1:15" x14ac:dyDescent="0.25">
      <c r="A54" s="1" t="s">
        <v>329</v>
      </c>
      <c r="B54" s="1" t="s">
        <v>45</v>
      </c>
      <c r="C54" s="7">
        <f>(E54*Scoring!C$16)+(F54*Scoring!E$17)+(G54*Scoring!C$18)+(H54*Scoring!E$13)+(I54*Scoring!C$14)+(J54*Scoring!C$20)+(K54*Scoring!C$19)+(L54*Scoring!C$20)</f>
        <v>147.14034909200001</v>
      </c>
      <c r="D54" s="5">
        <f>SUMIF(Bye!A:A, B54, Bye!B:B)</f>
        <v>12</v>
      </c>
      <c r="E54" s="1">
        <v>50.454545459999999</v>
      </c>
      <c r="F54" s="1">
        <v>734.17299579999997</v>
      </c>
      <c r="G54" s="1">
        <v>3.3164173419999998</v>
      </c>
      <c r="H54" s="1">
        <v>24.7</v>
      </c>
      <c r="I54" s="1">
        <v>0.05</v>
      </c>
      <c r="J54" s="1">
        <v>0.6</v>
      </c>
      <c r="K54" s="1">
        <v>0.4</v>
      </c>
      <c r="L54" s="1">
        <v>0</v>
      </c>
      <c r="M54"/>
      <c r="N54"/>
      <c r="O54"/>
    </row>
    <row r="55" spans="1:15" x14ac:dyDescent="0.25">
      <c r="A55" s="1" t="s">
        <v>332</v>
      </c>
      <c r="B55" s="1" t="s">
        <v>46</v>
      </c>
      <c r="C55" s="7">
        <f>(E55*Scoring!C$16)+(F55*Scoring!E$17)+(G55*Scoring!C$18)+(H55*Scoring!E$13)+(I55*Scoring!C$14)+(J55*Scoring!C$20)+(K55*Scoring!C$19)+(L55*Scoring!C$20)</f>
        <v>171.29443126799998</v>
      </c>
      <c r="D55" s="5">
        <f>SUMIF(Bye!A:A, B55, Bye!B:B)</f>
        <v>11</v>
      </c>
      <c r="E55" s="1">
        <v>73.7</v>
      </c>
      <c r="F55" s="1">
        <v>727.3001266</v>
      </c>
      <c r="G55" s="1">
        <v>4.0290697680000003</v>
      </c>
      <c r="H55" s="1">
        <v>2.9</v>
      </c>
      <c r="I55" s="1">
        <v>0</v>
      </c>
      <c r="J55" s="1">
        <v>0.5</v>
      </c>
      <c r="K55" s="1">
        <v>0.3</v>
      </c>
      <c r="L55" s="1">
        <v>0</v>
      </c>
      <c r="M55"/>
      <c r="N55"/>
      <c r="O55"/>
    </row>
    <row r="56" spans="1:15" x14ac:dyDescent="0.25">
      <c r="A56" s="1" t="s">
        <v>378</v>
      </c>
      <c r="B56" s="1" t="s">
        <v>57</v>
      </c>
      <c r="C56" s="7">
        <f>(E56*Scoring!C$16)+(F56*Scoring!E$17)+(G56*Scoring!C$18)+(H56*Scoring!E$13)+(I56*Scoring!C$14)+(J56*Scoring!C$20)+(K56*Scoring!C$19)+(L56*Scoring!C$20)</f>
        <v>157.41867503</v>
      </c>
      <c r="D56" s="5">
        <f>SUMIF(Bye!A:A, B56, Bye!B:B)</f>
        <v>5</v>
      </c>
      <c r="E56" s="1">
        <v>53.494473999999997</v>
      </c>
      <c r="F56" s="1">
        <v>719.48909149999997</v>
      </c>
      <c r="G56" s="1">
        <v>4.8521319800000002</v>
      </c>
      <c r="H56" s="1">
        <v>31.625</v>
      </c>
      <c r="I56" s="1">
        <v>0</v>
      </c>
      <c r="J56" s="1">
        <v>0.9</v>
      </c>
      <c r="K56" s="1">
        <v>0.2</v>
      </c>
      <c r="L56" s="1">
        <v>0</v>
      </c>
      <c r="M56"/>
      <c r="N56"/>
      <c r="O56"/>
    </row>
    <row r="57" spans="1:15" x14ac:dyDescent="0.25">
      <c r="A57" s="1" t="s">
        <v>253</v>
      </c>
      <c r="B57" s="1" t="s">
        <v>28</v>
      </c>
      <c r="C57" s="7">
        <f>(E57*Scoring!C$16)+(F57*Scoring!E$17)+(G57*Scoring!C$18)+(H57*Scoring!E$13)+(I57*Scoring!C$14)+(J57*Scoring!C$20)+(K57*Scoring!C$19)+(L57*Scoring!C$20)</f>
        <v>154.959425122</v>
      </c>
      <c r="D57" s="5">
        <f>SUMIF(Bye!A:A, B57, Bye!B:B)</f>
        <v>5</v>
      </c>
      <c r="E57" s="1">
        <v>53.607142860000003</v>
      </c>
      <c r="F57" s="1">
        <v>717.89187019999997</v>
      </c>
      <c r="G57" s="1">
        <v>4.9563492069999997</v>
      </c>
      <c r="H57" s="1">
        <v>0.25</v>
      </c>
      <c r="I57" s="1">
        <v>0</v>
      </c>
      <c r="J57" s="1">
        <v>0.5</v>
      </c>
      <c r="K57" s="1">
        <v>0.1</v>
      </c>
      <c r="L57" s="1">
        <v>0</v>
      </c>
      <c r="M57"/>
      <c r="N57"/>
      <c r="O57"/>
    </row>
    <row r="58" spans="1:15" x14ac:dyDescent="0.25">
      <c r="A58" s="1" t="s">
        <v>100</v>
      </c>
      <c r="B58" s="1" t="s">
        <v>48</v>
      </c>
      <c r="C58" s="7">
        <f>(E58*Scoring!C$16)+(F58*Scoring!E$17)+(G58*Scoring!C$18)+(H58*Scoring!E$13)+(I58*Scoring!C$14)+(J58*Scoring!C$20)+(K58*Scoring!C$19)+(L58*Scoring!C$20)</f>
        <v>150.38968668999999</v>
      </c>
      <c r="D58" s="5">
        <f>SUMIF(Bye!A:A, B58, Bye!B:B)</f>
        <v>9</v>
      </c>
      <c r="E58" s="1">
        <v>57.862499999999997</v>
      </c>
      <c r="F58" s="1">
        <v>716.29091449999999</v>
      </c>
      <c r="G58" s="1">
        <v>3.4996825399999998</v>
      </c>
      <c r="H58" s="1">
        <v>0</v>
      </c>
      <c r="I58" s="1">
        <v>0</v>
      </c>
      <c r="J58" s="1">
        <v>0.1</v>
      </c>
      <c r="K58" s="1">
        <v>0</v>
      </c>
      <c r="L58" s="1">
        <v>0</v>
      </c>
      <c r="M58"/>
      <c r="N58"/>
      <c r="O58"/>
    </row>
    <row r="59" spans="1:15" x14ac:dyDescent="0.25">
      <c r="A59" s="1" t="s">
        <v>495</v>
      </c>
      <c r="B59" s="1" t="s">
        <v>55</v>
      </c>
      <c r="C59" s="7">
        <f>(E59*Scoring!C$16)+(F59*Scoring!E$17)+(G59*Scoring!C$18)+(H59*Scoring!E$13)+(I59*Scoring!C$14)+(J59*Scoring!C$20)+(K59*Scoring!C$19)+(L59*Scoring!C$20)</f>
        <v>168.59268182</v>
      </c>
      <c r="D59" s="5">
        <f>SUMIF(Bye!A:A, B59, Bye!B:B)</f>
        <v>12</v>
      </c>
      <c r="E59" s="1">
        <v>50.75</v>
      </c>
      <c r="F59" s="1">
        <v>690.92681819999996</v>
      </c>
      <c r="G59" s="1">
        <v>8.18</v>
      </c>
      <c r="H59" s="1">
        <v>2.7</v>
      </c>
      <c r="I59" s="1">
        <v>0</v>
      </c>
      <c r="J59" s="1">
        <v>0.6</v>
      </c>
      <c r="K59" s="1">
        <v>0</v>
      </c>
      <c r="L59" s="1">
        <v>0</v>
      </c>
      <c r="M59"/>
      <c r="N59"/>
      <c r="O59"/>
    </row>
    <row r="60" spans="1:15" x14ac:dyDescent="0.25">
      <c r="A60" s="1" t="s">
        <v>339</v>
      </c>
      <c r="B60" s="1" t="s">
        <v>26</v>
      </c>
      <c r="C60" s="7">
        <f>(E60*Scoring!C$16)+(F60*Scoring!E$17)+(G60*Scoring!C$18)+(H60*Scoring!E$13)+(I60*Scoring!C$14)+(J60*Scoring!C$20)+(K60*Scoring!C$19)+(L60*Scoring!C$20)</f>
        <v>137.30696748200003</v>
      </c>
      <c r="D60" s="5">
        <f>SUMIF(Bye!A:A, B60, Bye!B:B)</f>
        <v>11</v>
      </c>
      <c r="E60" s="1">
        <v>47.75</v>
      </c>
      <c r="F60" s="1">
        <v>677.48978669999997</v>
      </c>
      <c r="G60" s="1">
        <v>3.389664802</v>
      </c>
      <c r="H60" s="1">
        <v>23.7</v>
      </c>
      <c r="I60" s="1">
        <v>0.05</v>
      </c>
      <c r="J60" s="1">
        <v>1.2</v>
      </c>
      <c r="K60" s="1">
        <v>0</v>
      </c>
      <c r="L60" s="1">
        <v>0</v>
      </c>
      <c r="M60"/>
      <c r="N60"/>
      <c r="O60"/>
    </row>
    <row r="61" spans="1:15" x14ac:dyDescent="0.25">
      <c r="A61" s="1" t="s">
        <v>86</v>
      </c>
      <c r="B61" s="1" t="s">
        <v>38</v>
      </c>
      <c r="C61" s="7">
        <f>(E61*Scoring!C$16)+(F61*Scoring!E$17)+(G61*Scoring!C$18)+(H61*Scoring!E$13)+(I61*Scoring!C$14)+(J61*Scoring!C$20)+(K61*Scoring!C$19)+(L61*Scoring!C$20)</f>
        <v>157.12777208000003</v>
      </c>
      <c r="D61" s="5">
        <f>SUMIF(Bye!A:A, B61, Bye!B:B)</f>
        <v>10</v>
      </c>
      <c r="E61" s="1">
        <v>46.85</v>
      </c>
      <c r="F61" s="1">
        <v>668.55272079999997</v>
      </c>
      <c r="G61" s="1">
        <v>7.2537500000000001</v>
      </c>
      <c r="H61" s="1">
        <v>0</v>
      </c>
      <c r="I61" s="1">
        <v>0</v>
      </c>
      <c r="J61" s="1">
        <v>0.1</v>
      </c>
      <c r="K61" s="1">
        <v>0</v>
      </c>
      <c r="L61" s="1">
        <v>0</v>
      </c>
      <c r="M61"/>
      <c r="N61"/>
      <c r="O61"/>
    </row>
    <row r="62" spans="1:15" x14ac:dyDescent="0.25">
      <c r="A62" s="1" t="s">
        <v>98</v>
      </c>
      <c r="B62" s="1" t="s">
        <v>44</v>
      </c>
      <c r="C62" s="7">
        <f>(E62*Scoring!C$16)+(F62*Scoring!E$17)+(G62*Scoring!C$18)+(H62*Scoring!E$13)+(I62*Scoring!C$14)+(J62*Scoring!C$20)+(K62*Scoring!C$19)+(L62*Scoring!C$20)</f>
        <v>124.73419582800001</v>
      </c>
      <c r="D62" s="5">
        <f>SUMIF(Bye!A:A, B62, Bye!B:B)</f>
        <v>14</v>
      </c>
      <c r="E62" s="1">
        <v>41.535714290000001</v>
      </c>
      <c r="F62" s="1">
        <v>666.51087389999998</v>
      </c>
      <c r="G62" s="1">
        <v>2.2577323580000002</v>
      </c>
      <c r="H62" s="1">
        <v>19.2</v>
      </c>
      <c r="I62" s="1">
        <v>0.26350000000000001</v>
      </c>
      <c r="J62" s="1">
        <v>0.5</v>
      </c>
      <c r="K62" s="1">
        <v>0</v>
      </c>
      <c r="L62" s="1">
        <v>0</v>
      </c>
      <c r="M62"/>
      <c r="N62"/>
      <c r="O62"/>
    </row>
    <row r="63" spans="1:15" x14ac:dyDescent="0.25">
      <c r="A63" s="1" t="s">
        <v>90</v>
      </c>
      <c r="B63" s="1" t="s">
        <v>33</v>
      </c>
      <c r="C63" s="7">
        <f>(E63*Scoring!C$16)+(F63*Scoring!E$17)+(G63*Scoring!C$18)+(H63*Scoring!E$13)+(I63*Scoring!C$14)+(J63*Scoring!C$20)+(K63*Scoring!C$19)+(L63*Scoring!C$20)</f>
        <v>113.16690267999999</v>
      </c>
      <c r="D63" s="5">
        <f>SUMIF(Bye!A:A, B63, Bye!B:B)</f>
        <v>14</v>
      </c>
      <c r="E63" s="1">
        <v>39.049999999999997</v>
      </c>
      <c r="F63" s="1">
        <v>664.96902680000005</v>
      </c>
      <c r="G63" s="1">
        <v>1.25</v>
      </c>
      <c r="H63" s="1">
        <v>3.2</v>
      </c>
      <c r="I63" s="1">
        <v>0</v>
      </c>
      <c r="J63" s="1">
        <v>0.2</v>
      </c>
      <c r="K63" s="1">
        <v>0</v>
      </c>
      <c r="L63" s="1">
        <v>0</v>
      </c>
      <c r="M63"/>
      <c r="N63"/>
      <c r="O63"/>
    </row>
    <row r="64" spans="1:15" x14ac:dyDescent="0.25">
      <c r="A64" s="1" t="s">
        <v>494</v>
      </c>
      <c r="B64" s="1" t="s">
        <v>14</v>
      </c>
      <c r="C64" s="7">
        <f>(E64*Scoring!C$16)+(F64*Scoring!E$17)+(G64*Scoring!C$18)+(H64*Scoring!E$13)+(I64*Scoring!C$14)+(J64*Scoring!C$20)+(K64*Scoring!C$19)+(L64*Scoring!C$20)</f>
        <v>140.97944678100001</v>
      </c>
      <c r="D64" s="5">
        <f>SUMIF(Bye!A:A, B64, Bye!B:B)</f>
        <v>10</v>
      </c>
      <c r="E64" s="1">
        <v>55.292999999999999</v>
      </c>
      <c r="F64" s="1">
        <v>630.80417629999999</v>
      </c>
      <c r="G64" s="1">
        <v>3.5111239059999999</v>
      </c>
      <c r="H64" s="1">
        <v>17.392857150000001</v>
      </c>
      <c r="I64" s="1">
        <v>0</v>
      </c>
      <c r="J64" s="1">
        <v>0.2</v>
      </c>
      <c r="K64" s="1">
        <v>0</v>
      </c>
      <c r="L64" s="1">
        <v>0</v>
      </c>
      <c r="M64"/>
      <c r="N64"/>
      <c r="O64"/>
    </row>
    <row r="65" spans="1:15" x14ac:dyDescent="0.25">
      <c r="A65" s="1" t="s">
        <v>250</v>
      </c>
      <c r="B65" s="1" t="s">
        <v>33</v>
      </c>
      <c r="C65" s="7">
        <f>(E65*Scoring!C$16)+(F65*Scoring!E$17)+(G65*Scoring!C$18)+(H65*Scoring!E$13)+(I65*Scoring!C$14)+(J65*Scoring!C$20)+(K65*Scoring!C$19)+(L65*Scoring!C$20)</f>
        <v>166.49230474999999</v>
      </c>
      <c r="D65" s="5">
        <f>SUMIF(Bye!A:A, B65, Bye!B:B)</f>
        <v>14</v>
      </c>
      <c r="E65" s="1">
        <v>75.783333339999999</v>
      </c>
      <c r="F65" s="1">
        <v>629.05614949999995</v>
      </c>
      <c r="G65" s="1">
        <v>4.5855594100000001</v>
      </c>
      <c r="H65" s="1">
        <v>7.9</v>
      </c>
      <c r="I65" s="1">
        <v>0</v>
      </c>
      <c r="J65" s="1">
        <v>0.5</v>
      </c>
      <c r="K65" s="1">
        <v>0</v>
      </c>
      <c r="L65" s="1">
        <v>0</v>
      </c>
      <c r="M65"/>
      <c r="N65"/>
      <c r="O65"/>
    </row>
    <row r="66" spans="1:15" x14ac:dyDescent="0.25">
      <c r="A66" s="1" t="s">
        <v>374</v>
      </c>
      <c r="B66" s="1" t="s">
        <v>51</v>
      </c>
      <c r="C66" s="7">
        <f>(E66*Scoring!C$16)+(F66*Scoring!E$17)+(G66*Scoring!C$18)+(H66*Scoring!E$13)+(I66*Scoring!C$14)+(J66*Scoring!C$20)+(K66*Scoring!C$19)+(L66*Scoring!C$20)</f>
        <v>138.49842263400001</v>
      </c>
      <c r="D66" s="5">
        <f>SUMIF(Bye!A:A, B66, Bye!B:B)</f>
        <v>14</v>
      </c>
      <c r="E66" s="1">
        <v>64.8</v>
      </c>
      <c r="F66" s="1">
        <v>621.42144440000004</v>
      </c>
      <c r="G66" s="1">
        <v>1.826879699</v>
      </c>
      <c r="H66" s="1">
        <v>7.95</v>
      </c>
      <c r="I66" s="1">
        <v>0</v>
      </c>
      <c r="J66" s="1">
        <v>0.2</v>
      </c>
      <c r="K66" s="1">
        <v>0</v>
      </c>
      <c r="L66" s="1">
        <v>0</v>
      </c>
      <c r="M66"/>
      <c r="N66"/>
      <c r="O66"/>
    </row>
    <row r="67" spans="1:15" x14ac:dyDescent="0.25">
      <c r="A67" s="1" t="s">
        <v>246</v>
      </c>
      <c r="B67" s="1" t="s">
        <v>46</v>
      </c>
      <c r="C67" s="7">
        <f>(E67*Scoring!C$16)+(F67*Scoring!E$17)+(G67*Scoring!C$18)+(H67*Scoring!E$13)+(I67*Scoring!C$14)+(J67*Scoring!C$20)+(K67*Scoring!C$19)+(L67*Scoring!C$20)</f>
        <v>131.54929066400001</v>
      </c>
      <c r="D67" s="5">
        <f>SUMIF(Bye!A:A, B67, Bye!B:B)</f>
        <v>11</v>
      </c>
      <c r="E67" s="1">
        <v>46.2</v>
      </c>
      <c r="F67" s="1">
        <v>604.32081359999995</v>
      </c>
      <c r="G67" s="1">
        <v>4.1695348839999999</v>
      </c>
      <c r="H67" s="1">
        <v>0</v>
      </c>
      <c r="I67" s="1">
        <v>0</v>
      </c>
      <c r="J67" s="1">
        <v>0.1</v>
      </c>
      <c r="K67" s="1">
        <v>0</v>
      </c>
      <c r="L67" s="1">
        <v>0</v>
      </c>
      <c r="M67"/>
      <c r="N67"/>
      <c r="O67"/>
    </row>
    <row r="68" spans="1:15" x14ac:dyDescent="0.25">
      <c r="A68" s="1" t="s">
        <v>92</v>
      </c>
      <c r="B68" s="1" t="s">
        <v>17</v>
      </c>
      <c r="C68" s="7">
        <f>(E68*Scoring!C$16)+(F68*Scoring!E$17)+(G68*Scoring!C$18)+(H68*Scoring!E$13)+(I68*Scoring!C$14)+(J68*Scoring!C$20)+(K68*Scoring!C$19)+(L68*Scoring!C$20)</f>
        <v>125.83921226400003</v>
      </c>
      <c r="D68" s="5">
        <f>SUMIF(Bye!A:A, B68, Bye!B:B)</f>
        <v>6</v>
      </c>
      <c r="E68" s="1">
        <v>45.938888890000001</v>
      </c>
      <c r="F68" s="1">
        <v>595.36716320000005</v>
      </c>
      <c r="G68" s="1">
        <v>3.4939345089999998</v>
      </c>
      <c r="H68" s="1">
        <v>2</v>
      </c>
      <c r="I68" s="1">
        <v>0</v>
      </c>
      <c r="J68" s="1">
        <v>0.8</v>
      </c>
      <c r="K68" s="1">
        <v>0</v>
      </c>
      <c r="L68" s="1">
        <v>0</v>
      </c>
      <c r="M68"/>
      <c r="N68"/>
      <c r="O68"/>
    </row>
    <row r="69" spans="1:15" x14ac:dyDescent="0.25">
      <c r="A69" s="1" t="s">
        <v>81</v>
      </c>
      <c r="B69" s="1" t="s">
        <v>12</v>
      </c>
      <c r="C69" s="7">
        <f>(E69*Scoring!C$16)+(F69*Scoring!E$17)+(G69*Scoring!C$18)+(H69*Scoring!E$13)+(I69*Scoring!C$14)+(J69*Scoring!C$20)+(K69*Scoring!C$19)+(L69*Scoring!C$20)</f>
        <v>132.66163824200001</v>
      </c>
      <c r="D69" s="5">
        <f>SUMIF(Bye!A:A, B69, Bye!B:B)</f>
        <v>7</v>
      </c>
      <c r="E69" s="1">
        <v>38.25</v>
      </c>
      <c r="F69" s="1">
        <v>581.68322450000005</v>
      </c>
      <c r="G69" s="1">
        <v>6.053052632</v>
      </c>
      <c r="H69" s="1">
        <v>0.25</v>
      </c>
      <c r="I69" s="1">
        <v>0</v>
      </c>
      <c r="J69" s="1">
        <v>0.1</v>
      </c>
      <c r="K69" s="1">
        <v>0</v>
      </c>
      <c r="L69" s="1">
        <v>0</v>
      </c>
      <c r="M69"/>
      <c r="N69"/>
      <c r="O69"/>
    </row>
    <row r="70" spans="1:15" x14ac:dyDescent="0.25">
      <c r="A70" s="1" t="s">
        <v>324</v>
      </c>
      <c r="B70" s="1" t="s">
        <v>21</v>
      </c>
      <c r="C70" s="7">
        <f>(E70*Scoring!C$16)+(F70*Scoring!E$17)+(G70*Scoring!C$18)+(H70*Scoring!E$13)+(I70*Scoring!C$14)+(J70*Scoring!C$20)+(K70*Scoring!C$19)+(L70*Scoring!C$20)</f>
        <v>130.043473076</v>
      </c>
      <c r="D70" s="5">
        <f>SUMIF(Bye!A:A, B70, Bye!B:B)</f>
        <v>8</v>
      </c>
      <c r="E70" s="1">
        <v>46.866666670000001</v>
      </c>
      <c r="F70" s="1">
        <v>573.31474700000001</v>
      </c>
      <c r="G70" s="1">
        <v>4.2667219510000001</v>
      </c>
      <c r="H70" s="1">
        <v>4.45</v>
      </c>
      <c r="I70" s="1">
        <v>0.05</v>
      </c>
      <c r="J70" s="1">
        <v>0.5</v>
      </c>
      <c r="K70" s="1">
        <v>0</v>
      </c>
      <c r="L70" s="1">
        <v>0</v>
      </c>
      <c r="M70"/>
      <c r="N70"/>
      <c r="O70"/>
    </row>
    <row r="71" spans="1:15" x14ac:dyDescent="0.25">
      <c r="A71" s="1" t="s">
        <v>448</v>
      </c>
      <c r="B71" s="1" t="s">
        <v>25</v>
      </c>
      <c r="C71" s="7">
        <f>(E71*Scoring!C$16)+(F71*Scoring!E$17)+(G71*Scoring!C$18)+(H71*Scoring!E$13)+(I71*Scoring!C$14)+(J71*Scoring!C$20)+(K71*Scoring!C$19)+(L71*Scoring!C$20)</f>
        <v>123.471949366</v>
      </c>
      <c r="D71" s="5">
        <f>SUMIF(Bye!A:A, B71, Bye!B:B)</f>
        <v>5</v>
      </c>
      <c r="E71" s="1">
        <v>52.8</v>
      </c>
      <c r="F71" s="1">
        <v>568.50282700000002</v>
      </c>
      <c r="G71" s="1">
        <v>1.9611111109999999</v>
      </c>
      <c r="H71" s="1">
        <v>26.55</v>
      </c>
      <c r="I71" s="1">
        <v>0.1</v>
      </c>
      <c r="J71" s="1">
        <v>1.2</v>
      </c>
      <c r="K71" s="1">
        <v>0</v>
      </c>
      <c r="L71" s="1">
        <v>0</v>
      </c>
      <c r="M71"/>
      <c r="N71"/>
      <c r="O71"/>
    </row>
    <row r="72" spans="1:15" x14ac:dyDescent="0.25">
      <c r="A72" s="1" t="s">
        <v>499</v>
      </c>
      <c r="B72" s="1" t="s">
        <v>31</v>
      </c>
      <c r="C72" s="7">
        <f>(E72*Scoring!C$16)+(F72*Scoring!E$17)+(G72*Scoring!C$18)+(H72*Scoring!E$13)+(I72*Scoring!C$14)+(J72*Scoring!C$20)+(K72*Scoring!C$19)+(L72*Scoring!C$20)</f>
        <v>116.44422323600001</v>
      </c>
      <c r="D72" s="5">
        <f>SUMIF(Bye!A:A, B72, Bye!B:B)</f>
        <v>9</v>
      </c>
      <c r="E72" s="1">
        <v>49.912500000000001</v>
      </c>
      <c r="F72" s="1">
        <v>538.96494029999997</v>
      </c>
      <c r="G72" s="1">
        <v>2.1225382009999998</v>
      </c>
      <c r="H72" s="1">
        <v>0</v>
      </c>
      <c r="I72" s="1">
        <v>0</v>
      </c>
      <c r="J72" s="1">
        <v>0.1</v>
      </c>
      <c r="K72" s="1">
        <v>0</v>
      </c>
      <c r="L72" s="1">
        <v>0</v>
      </c>
      <c r="M72"/>
      <c r="N72"/>
      <c r="O72"/>
    </row>
    <row r="73" spans="1:15" x14ac:dyDescent="0.25">
      <c r="A73" s="1" t="s">
        <v>336</v>
      </c>
      <c r="B73" s="1" t="s">
        <v>55</v>
      </c>
      <c r="C73" s="7">
        <f>(E73*Scoring!C$16)+(F73*Scoring!E$17)+(G73*Scoring!C$18)+(H73*Scoring!E$13)+(I73*Scoring!C$14)+(J73*Scoring!C$20)+(K73*Scoring!C$19)+(L73*Scoring!C$20)</f>
        <v>106.10602273399999</v>
      </c>
      <c r="D73" s="5">
        <f>SUMIF(Bye!A:A, B73, Bye!B:B)</f>
        <v>12</v>
      </c>
      <c r="E73" s="1">
        <v>34.25</v>
      </c>
      <c r="F73" s="1">
        <v>538.16022729999997</v>
      </c>
      <c r="G73" s="1">
        <v>3.0133333339999999</v>
      </c>
      <c r="H73" s="1">
        <v>3.6</v>
      </c>
      <c r="I73" s="1">
        <v>0</v>
      </c>
      <c r="J73" s="1">
        <v>0.4</v>
      </c>
      <c r="K73" s="1">
        <v>0</v>
      </c>
      <c r="L73" s="1">
        <v>0</v>
      </c>
      <c r="M73"/>
      <c r="N73"/>
      <c r="O73"/>
    </row>
    <row r="74" spans="1:15" x14ac:dyDescent="0.25">
      <c r="A74" s="1" t="s">
        <v>498</v>
      </c>
      <c r="B74" s="1" t="s">
        <v>19</v>
      </c>
      <c r="C74" s="7">
        <f>(E74*Scoring!C$16)+(F74*Scoring!E$17)+(G74*Scoring!C$18)+(H74*Scoring!E$13)+(I74*Scoring!C$14)+(J74*Scoring!C$20)+(K74*Scoring!C$19)+(L74*Scoring!C$20)</f>
        <v>121.95054488800001</v>
      </c>
      <c r="D74" s="5">
        <f>SUMIF(Bye!A:A, B74, Bye!B:B)</f>
        <v>8</v>
      </c>
      <c r="E74" s="1">
        <v>46.024999999999999</v>
      </c>
      <c r="F74" s="1">
        <v>526.61908519999997</v>
      </c>
      <c r="G74" s="1">
        <v>3.977272728</v>
      </c>
      <c r="H74" s="1">
        <v>4</v>
      </c>
      <c r="I74" s="1">
        <v>0</v>
      </c>
      <c r="J74" s="1">
        <v>1</v>
      </c>
      <c r="K74" s="1">
        <v>0</v>
      </c>
      <c r="L74" s="1">
        <v>0</v>
      </c>
      <c r="M74"/>
      <c r="N74"/>
      <c r="O74"/>
    </row>
    <row r="75" spans="1:15" x14ac:dyDescent="0.25">
      <c r="A75" s="1" t="s">
        <v>252</v>
      </c>
      <c r="B75" s="1" t="s">
        <v>56</v>
      </c>
      <c r="C75" s="7">
        <f>(E75*Scoring!C$16)+(F75*Scoring!E$17)+(G75*Scoring!C$18)+(H75*Scoring!E$13)+(I75*Scoring!C$14)+(J75*Scoring!C$20)+(K75*Scoring!C$19)+(L75*Scoring!C$20)</f>
        <v>112.03377623</v>
      </c>
      <c r="D75" s="5">
        <f>SUMIF(Bye!A:A, B75, Bye!B:B)</f>
        <v>12</v>
      </c>
      <c r="E75" s="1">
        <v>44.15</v>
      </c>
      <c r="F75" s="1">
        <v>522.71548419999999</v>
      </c>
      <c r="G75" s="1">
        <v>2.6187046349999998</v>
      </c>
      <c r="H75" s="1">
        <v>0</v>
      </c>
      <c r="I75" s="1">
        <v>0</v>
      </c>
      <c r="J75" s="1">
        <v>0.1</v>
      </c>
      <c r="K75" s="1">
        <v>0</v>
      </c>
      <c r="L75" s="1">
        <v>0</v>
      </c>
      <c r="M75"/>
      <c r="N75"/>
      <c r="O75"/>
    </row>
    <row r="76" spans="1:15" x14ac:dyDescent="0.25">
      <c r="A76" s="1" t="s">
        <v>83</v>
      </c>
      <c r="B76" s="1" t="s">
        <v>41</v>
      </c>
      <c r="C76" s="7">
        <f>(E76*Scoring!C$16)+(F76*Scoring!E$17)+(G76*Scoring!C$18)+(H76*Scoring!E$13)+(I76*Scoring!C$14)+(J76*Scoring!C$20)+(K76*Scoring!C$19)+(L76*Scoring!C$20)</f>
        <v>122.58654316799999</v>
      </c>
      <c r="D76" s="5">
        <f>SUMIF(Bye!A:A, B76, Bye!B:B)</f>
        <v>6</v>
      </c>
      <c r="E76" s="1">
        <v>52.05</v>
      </c>
      <c r="F76" s="1">
        <v>515.43900080000003</v>
      </c>
      <c r="G76" s="1">
        <v>3.2337738479999998</v>
      </c>
      <c r="H76" s="1">
        <v>0.9</v>
      </c>
      <c r="I76" s="1">
        <v>0</v>
      </c>
      <c r="J76" s="1">
        <v>0.5</v>
      </c>
      <c r="K76" s="1">
        <v>0</v>
      </c>
      <c r="L76" s="1">
        <v>0</v>
      </c>
      <c r="M76"/>
      <c r="N76"/>
      <c r="O76"/>
    </row>
    <row r="77" spans="1:15" x14ac:dyDescent="0.25">
      <c r="A77" s="1" t="s">
        <v>450</v>
      </c>
      <c r="B77" s="1" t="s">
        <v>49</v>
      </c>
      <c r="C77" s="7">
        <f>(E77*Scoring!C$16)+(F77*Scoring!E$17)+(G77*Scoring!C$18)+(H77*Scoring!E$13)+(I77*Scoring!C$14)+(J77*Scoring!C$20)+(K77*Scoring!C$19)+(L77*Scoring!C$20)</f>
        <v>112.04358806399999</v>
      </c>
      <c r="D77" s="5">
        <f>SUMIF(Bye!A:A, B77, Bye!B:B)</f>
        <v>14</v>
      </c>
      <c r="E77" s="1">
        <v>41.361111110000003</v>
      </c>
      <c r="F77" s="1">
        <v>511.08554830000003</v>
      </c>
      <c r="G77" s="1">
        <v>3.2598203539999999</v>
      </c>
      <c r="H77" s="1">
        <v>1.1499999999999999</v>
      </c>
      <c r="I77" s="1">
        <v>0</v>
      </c>
      <c r="J77" s="1">
        <v>0.1</v>
      </c>
      <c r="K77" s="1">
        <v>0</v>
      </c>
      <c r="L77" s="1">
        <v>0</v>
      </c>
      <c r="M77"/>
      <c r="N77"/>
      <c r="O77"/>
    </row>
    <row r="78" spans="1:15" x14ac:dyDescent="0.25">
      <c r="A78" s="1" t="s">
        <v>459</v>
      </c>
      <c r="B78" s="1" t="s">
        <v>50</v>
      </c>
      <c r="C78" s="7">
        <f>(E78*Scoring!C$16)+(F78*Scoring!E$17)+(G78*Scoring!C$18)+(H78*Scoring!E$13)+(I78*Scoring!C$14)+(J78*Scoring!C$20)+(K78*Scoring!C$19)+(L78*Scoring!C$20)</f>
        <v>112.61097622600001</v>
      </c>
      <c r="D78" s="5">
        <f>SUMIF(Bye!A:A, B78, Bye!B:B)</f>
        <v>8</v>
      </c>
      <c r="E78" s="1">
        <v>48.12</v>
      </c>
      <c r="F78" s="1">
        <v>507.77368630000001</v>
      </c>
      <c r="G78" s="1">
        <v>2.285601266</v>
      </c>
      <c r="H78" s="1">
        <v>1</v>
      </c>
      <c r="I78" s="1">
        <v>0</v>
      </c>
      <c r="J78" s="1">
        <v>0.1</v>
      </c>
      <c r="K78" s="1">
        <v>0</v>
      </c>
      <c r="L78" s="1">
        <v>0</v>
      </c>
      <c r="M78"/>
      <c r="N78"/>
      <c r="O78"/>
    </row>
    <row r="79" spans="1:15" x14ac:dyDescent="0.25">
      <c r="A79" s="1" t="s">
        <v>446</v>
      </c>
      <c r="B79" s="1" t="s">
        <v>57</v>
      </c>
      <c r="C79" s="7">
        <f>(E79*Scoring!C$16)+(F79*Scoring!E$17)+(G79*Scoring!C$18)+(H79*Scoring!E$13)+(I79*Scoring!C$14)+(J79*Scoring!C$20)+(K79*Scoring!C$19)+(L79*Scoring!C$20)</f>
        <v>112.00684010000001</v>
      </c>
      <c r="D79" s="5">
        <f>SUMIF(Bye!A:A, B79, Bye!B:B)</f>
        <v>5</v>
      </c>
      <c r="E79" s="1">
        <v>42.994901499999997</v>
      </c>
      <c r="F79" s="1">
        <v>504.180476</v>
      </c>
      <c r="G79" s="1">
        <v>2.8556485</v>
      </c>
      <c r="H79" s="1">
        <v>13.6</v>
      </c>
      <c r="I79" s="1">
        <v>0.2</v>
      </c>
      <c r="J79" s="1">
        <v>1.1000000000000001</v>
      </c>
      <c r="K79" s="1">
        <v>0</v>
      </c>
      <c r="L79" s="1">
        <v>0</v>
      </c>
      <c r="M79"/>
      <c r="N79"/>
      <c r="O79"/>
    </row>
    <row r="80" spans="1:15" x14ac:dyDescent="0.25">
      <c r="A80" s="1" t="s">
        <v>233</v>
      </c>
      <c r="B80" s="1" t="s">
        <v>12</v>
      </c>
      <c r="C80" s="7">
        <f>(E80*Scoring!C$16)+(F80*Scoring!E$17)+(G80*Scoring!C$18)+(H80*Scoring!E$13)+(I80*Scoring!C$14)+(J80*Scoring!C$20)+(K80*Scoring!C$19)+(L80*Scoring!C$20)</f>
        <v>105.85125938800002</v>
      </c>
      <c r="D80" s="5">
        <f>SUMIF(Bye!A:A, B80, Bye!B:B)</f>
        <v>7</v>
      </c>
      <c r="E80" s="1">
        <v>32.931249999999999</v>
      </c>
      <c r="F80" s="1">
        <v>495.85430439999999</v>
      </c>
      <c r="G80" s="1">
        <v>3.9007631580000002</v>
      </c>
      <c r="H80" s="1">
        <v>0.3</v>
      </c>
      <c r="I80" s="1">
        <v>0</v>
      </c>
      <c r="J80" s="1">
        <v>0.1</v>
      </c>
      <c r="K80" s="1">
        <v>0</v>
      </c>
      <c r="L80" s="1">
        <v>0</v>
      </c>
      <c r="M80"/>
      <c r="N80"/>
      <c r="O80"/>
    </row>
    <row r="81" spans="1:15" x14ac:dyDescent="0.25">
      <c r="A81" s="1" t="s">
        <v>452</v>
      </c>
      <c r="B81" s="1" t="s">
        <v>26</v>
      </c>
      <c r="C81" s="7">
        <f>(E81*Scoring!C$16)+(F81*Scoring!E$17)+(G81*Scoring!C$18)+(H81*Scoring!E$13)+(I81*Scoring!C$14)+(J81*Scoring!C$20)+(K81*Scoring!C$19)+(L81*Scoring!C$20)</f>
        <v>117.28444984509999</v>
      </c>
      <c r="D81" s="5">
        <f>SUMIF(Bye!A:A, B81, Bye!B:B)</f>
        <v>11</v>
      </c>
      <c r="E81" s="1">
        <v>52.930500000000002</v>
      </c>
      <c r="F81" s="1">
        <v>489.98633269999999</v>
      </c>
      <c r="G81" s="1">
        <v>2.5594972070000002</v>
      </c>
      <c r="H81" s="1">
        <v>1.9833333310000001</v>
      </c>
      <c r="I81" s="1">
        <v>0</v>
      </c>
      <c r="J81" s="1">
        <v>0.2</v>
      </c>
      <c r="K81" s="1">
        <v>0</v>
      </c>
      <c r="L81" s="1">
        <v>0</v>
      </c>
      <c r="M81"/>
      <c r="N81"/>
      <c r="O81"/>
    </row>
    <row r="82" spans="1:15" x14ac:dyDescent="0.25">
      <c r="A82" s="1" t="s">
        <v>451</v>
      </c>
      <c r="B82" s="1" t="s">
        <v>37</v>
      </c>
      <c r="C82" s="7">
        <f>(E82*Scoring!C$16)+(F82*Scoring!E$17)+(G82*Scoring!C$18)+(H82*Scoring!E$13)+(I82*Scoring!C$14)+(J82*Scoring!C$20)+(K82*Scoring!C$19)+(L82*Scoring!C$20)</f>
        <v>105.68930937600001</v>
      </c>
      <c r="D82" s="5">
        <f>SUMIF(Bye!A:A, B82, Bye!B:B)</f>
        <v>8</v>
      </c>
      <c r="E82" s="1">
        <v>40.17</v>
      </c>
      <c r="F82" s="1">
        <v>474.87418220000001</v>
      </c>
      <c r="G82" s="1">
        <v>2.906148526</v>
      </c>
      <c r="H82" s="1">
        <v>6.95</v>
      </c>
      <c r="I82" s="1">
        <v>0</v>
      </c>
      <c r="J82" s="1">
        <v>0.1</v>
      </c>
      <c r="K82" s="1">
        <v>0</v>
      </c>
      <c r="L82" s="1">
        <v>0</v>
      </c>
      <c r="M82"/>
      <c r="N82"/>
      <c r="O82"/>
    </row>
    <row r="83" spans="1:15" x14ac:dyDescent="0.25">
      <c r="A83" s="1" t="s">
        <v>335</v>
      </c>
      <c r="B83" s="1" t="s">
        <v>23</v>
      </c>
      <c r="C83" s="7">
        <f>(E83*Scoring!C$16)+(F83*Scoring!E$17)+(G83*Scoring!C$18)+(H83*Scoring!E$13)+(I83*Scoring!C$14)+(J83*Scoring!C$20)+(K83*Scoring!C$19)+(L83*Scoring!C$20)</f>
        <v>103.670713402</v>
      </c>
      <c r="D83" s="5">
        <f>SUMIF(Bye!A:A, B83, Bye!B:B)</f>
        <v>7</v>
      </c>
      <c r="E83" s="1">
        <v>36.63333334</v>
      </c>
      <c r="F83" s="1">
        <v>472.69522919999997</v>
      </c>
      <c r="G83" s="1">
        <v>3.3071428570000001</v>
      </c>
      <c r="H83" s="1">
        <v>0.25</v>
      </c>
      <c r="I83" s="1">
        <v>0</v>
      </c>
      <c r="J83" s="1">
        <v>0.1</v>
      </c>
      <c r="K83" s="1">
        <v>0</v>
      </c>
      <c r="L83" s="1">
        <v>0</v>
      </c>
      <c r="M83"/>
      <c r="N83"/>
      <c r="O83"/>
    </row>
    <row r="84" spans="1:15" x14ac:dyDescent="0.25">
      <c r="A84" s="1" t="s">
        <v>391</v>
      </c>
      <c r="B84" s="1" t="s">
        <v>40</v>
      </c>
      <c r="C84" s="7">
        <f>(E84*Scoring!C$16)+(F84*Scoring!E$17)+(G84*Scoring!C$18)+(H84*Scoring!E$13)+(I84*Scoring!C$14)+(J84*Scoring!C$20)+(K84*Scoring!C$19)+(L84*Scoring!C$20)</f>
        <v>97.923981972000007</v>
      </c>
      <c r="D84" s="5">
        <f>SUMIF(Bye!A:A, B84, Bye!B:B)</f>
        <v>10</v>
      </c>
      <c r="E84" s="1">
        <v>31</v>
      </c>
      <c r="F84" s="1">
        <v>443.33072879999997</v>
      </c>
      <c r="G84" s="1">
        <v>3.7818181819999999</v>
      </c>
      <c r="H84" s="1">
        <v>0</v>
      </c>
      <c r="I84" s="1">
        <v>0</v>
      </c>
      <c r="J84" s="1">
        <v>0.1</v>
      </c>
      <c r="K84" s="1">
        <v>0</v>
      </c>
      <c r="L84" s="1">
        <v>0</v>
      </c>
      <c r="M84"/>
      <c r="N84"/>
      <c r="O84"/>
    </row>
    <row r="85" spans="1:15" x14ac:dyDescent="0.25">
      <c r="A85" s="1" t="s">
        <v>242</v>
      </c>
      <c r="B85" s="1" t="s">
        <v>16</v>
      </c>
      <c r="C85" s="7">
        <f>(E85*Scoring!C$16)+(F85*Scoring!E$17)+(G85*Scoring!C$18)+(H85*Scoring!E$13)+(I85*Scoring!C$14)+(J85*Scoring!C$20)+(K85*Scoring!C$19)+(L85*Scoring!C$20)</f>
        <v>110.11982646600002</v>
      </c>
      <c r="D85" s="5">
        <f>SUMIF(Bye!A:A, B85, Bye!B:B)</f>
        <v>10</v>
      </c>
      <c r="E85" s="1">
        <v>40.738461540000003</v>
      </c>
      <c r="F85" s="1">
        <v>441.42637359999998</v>
      </c>
      <c r="G85" s="1">
        <v>4.2231212610000002</v>
      </c>
      <c r="H85" s="1">
        <v>0</v>
      </c>
      <c r="I85" s="1">
        <v>0</v>
      </c>
      <c r="J85" s="1">
        <v>0.1</v>
      </c>
      <c r="K85" s="1">
        <v>0</v>
      </c>
      <c r="L85" s="1">
        <v>0</v>
      </c>
      <c r="M85"/>
      <c r="N85"/>
      <c r="O85"/>
    </row>
    <row r="86" spans="1:15" x14ac:dyDescent="0.25">
      <c r="A86" s="1" t="s">
        <v>383</v>
      </c>
      <c r="B86" s="1" t="s">
        <v>45</v>
      </c>
      <c r="C86" s="7">
        <f>(E86*Scoring!C$16)+(F86*Scoring!E$17)+(G86*Scoring!C$18)+(H86*Scoring!E$13)+(I86*Scoring!C$14)+(J86*Scoring!C$20)+(K86*Scoring!C$19)+(L86*Scoring!C$20)</f>
        <v>99.277233592000002</v>
      </c>
      <c r="D86" s="5">
        <f>SUMIF(Bye!A:A, B86, Bye!B:B)</f>
        <v>12</v>
      </c>
      <c r="E86" s="1">
        <v>35.645454549999997</v>
      </c>
      <c r="F86" s="1">
        <v>419.31266879999998</v>
      </c>
      <c r="G86" s="1">
        <v>3.5992520269999999</v>
      </c>
      <c r="H86" s="1">
        <v>3.05</v>
      </c>
      <c r="I86" s="1">
        <v>0</v>
      </c>
      <c r="J86" s="1">
        <v>0.2</v>
      </c>
      <c r="K86" s="1">
        <v>0</v>
      </c>
      <c r="L86" s="1">
        <v>0</v>
      </c>
      <c r="M86"/>
      <c r="N86"/>
      <c r="O86"/>
    </row>
    <row r="87" spans="1:15" x14ac:dyDescent="0.25">
      <c r="A87" s="1" t="s">
        <v>238</v>
      </c>
      <c r="B87" s="1" t="s">
        <v>38</v>
      </c>
      <c r="C87" s="7">
        <f>(E87*Scoring!C$16)+(F87*Scoring!E$17)+(G87*Scoring!C$18)+(H87*Scoring!E$13)+(I87*Scoring!C$14)+(J87*Scoring!C$20)+(K87*Scoring!C$19)+(L87*Scoring!C$20)</f>
        <v>83.420042321400018</v>
      </c>
      <c r="D87" s="5">
        <f>SUMIF(Bye!A:A, B87, Bye!B:B)</f>
        <v>10</v>
      </c>
      <c r="E87" s="1">
        <v>35.371428569999999</v>
      </c>
      <c r="F87" s="1">
        <v>418.3718518</v>
      </c>
      <c r="G87" s="1">
        <v>1.1000000000000001</v>
      </c>
      <c r="H87" s="1">
        <v>-2.8857142859999998</v>
      </c>
      <c r="I87" s="1">
        <v>0</v>
      </c>
      <c r="J87" s="1">
        <v>0.1</v>
      </c>
      <c r="K87" s="1">
        <v>0</v>
      </c>
      <c r="L87" s="1">
        <v>0</v>
      </c>
      <c r="M87"/>
      <c r="N87"/>
      <c r="O87"/>
    </row>
    <row r="88" spans="1:15" x14ac:dyDescent="0.25">
      <c r="A88" s="1" t="s">
        <v>254</v>
      </c>
      <c r="B88" s="1" t="s">
        <v>43</v>
      </c>
      <c r="C88" s="7">
        <f>(E88*Scoring!C$16)+(F88*Scoring!E$17)+(G88*Scoring!C$18)+(H88*Scoring!E$13)+(I88*Scoring!C$14)+(J88*Scoring!C$20)+(K88*Scoring!C$19)+(L88*Scoring!C$20)</f>
        <v>90.372455958000003</v>
      </c>
      <c r="D88" s="5">
        <f>SUMIF(Bye!A:A, B88, Bye!B:B)</f>
        <v>5</v>
      </c>
      <c r="E88" s="1">
        <v>31.756250000000001</v>
      </c>
      <c r="F88" s="1">
        <v>411.690631</v>
      </c>
      <c r="G88" s="1">
        <v>2.8428571429999998</v>
      </c>
      <c r="H88" s="1">
        <v>5.9</v>
      </c>
      <c r="I88" s="1">
        <v>0.05</v>
      </c>
      <c r="J88" s="1">
        <v>0.5</v>
      </c>
      <c r="K88" s="1">
        <v>0</v>
      </c>
      <c r="L88" s="1">
        <v>0</v>
      </c>
      <c r="M88"/>
      <c r="N88"/>
      <c r="O88"/>
    </row>
    <row r="89" spans="1:15" x14ac:dyDescent="0.25">
      <c r="A89" s="1" t="s">
        <v>382</v>
      </c>
      <c r="B89" s="1" t="s">
        <v>46</v>
      </c>
      <c r="C89" s="7">
        <f>(E89*Scoring!C$16)+(F89*Scoring!E$17)+(G89*Scoring!C$18)+(H89*Scoring!E$13)+(I89*Scoring!C$14)+(J89*Scoring!C$20)+(K89*Scoring!C$19)+(L89*Scoring!C$20)</f>
        <v>90.960773995999986</v>
      </c>
      <c r="D89" s="5">
        <f>SUMIF(Bye!A:A, B89, Bye!B:B)</f>
        <v>11</v>
      </c>
      <c r="E89" s="1">
        <v>36.299999999999997</v>
      </c>
      <c r="F89" s="1">
        <v>406.84146090000002</v>
      </c>
      <c r="G89" s="1">
        <v>2.2386046510000002</v>
      </c>
      <c r="H89" s="1">
        <v>6.45</v>
      </c>
      <c r="I89" s="1">
        <v>0.05</v>
      </c>
      <c r="J89" s="1">
        <v>0.4</v>
      </c>
      <c r="K89" s="1">
        <v>0</v>
      </c>
      <c r="L89" s="1">
        <v>0</v>
      </c>
      <c r="M89"/>
      <c r="N89"/>
      <c r="O89"/>
    </row>
    <row r="90" spans="1:15" x14ac:dyDescent="0.25">
      <c r="A90" s="1" t="s">
        <v>255</v>
      </c>
      <c r="B90" s="1" t="s">
        <v>37</v>
      </c>
      <c r="C90" s="7">
        <f>(E90*Scoring!C$16)+(F90*Scoring!E$17)+(G90*Scoring!C$18)+(H90*Scoring!E$13)+(I90*Scoring!C$14)+(J90*Scoring!C$20)+(K90*Scoring!C$19)+(L90*Scoring!C$20)</f>
        <v>81.749864558000027</v>
      </c>
      <c r="D90" s="5">
        <f>SUMIF(Bye!A:A, B90, Bye!B:B)</f>
        <v>8</v>
      </c>
      <c r="E90" s="1">
        <v>31.140909090000001</v>
      </c>
      <c r="F90" s="1">
        <v>383.92580140000001</v>
      </c>
      <c r="G90" s="1">
        <v>1.834395888</v>
      </c>
      <c r="H90" s="1">
        <v>10.1</v>
      </c>
      <c r="I90" s="1">
        <v>0.05</v>
      </c>
      <c r="J90" s="1">
        <v>0.1</v>
      </c>
      <c r="K90" s="1">
        <v>0</v>
      </c>
      <c r="L90" s="1">
        <v>0</v>
      </c>
      <c r="M90"/>
      <c r="N90"/>
      <c r="O90"/>
    </row>
    <row r="91" spans="1:15" x14ac:dyDescent="0.25">
      <c r="A91" s="1" t="s">
        <v>402</v>
      </c>
      <c r="B91" s="1" t="s">
        <v>48</v>
      </c>
      <c r="C91" s="7">
        <f>(E91*Scoring!C$16)+(F91*Scoring!E$17)+(G91*Scoring!C$18)+(H91*Scoring!E$13)+(I91*Scoring!C$14)+(J91*Scoring!C$20)+(K91*Scoring!C$19)+(L91*Scoring!C$20)</f>
        <v>86.187388872</v>
      </c>
      <c r="D91" s="5">
        <f>SUMIF(Bye!A:A, B91, Bye!B:B)</f>
        <v>9</v>
      </c>
      <c r="E91" s="1">
        <v>30.4</v>
      </c>
      <c r="F91" s="1">
        <v>383.25484110000002</v>
      </c>
      <c r="G91" s="1">
        <v>2.9269841269999999</v>
      </c>
      <c r="H91" s="1">
        <v>0</v>
      </c>
      <c r="I91" s="1">
        <v>0</v>
      </c>
      <c r="J91" s="1">
        <v>0.1</v>
      </c>
      <c r="K91" s="1">
        <v>0</v>
      </c>
      <c r="L91" s="1">
        <v>0</v>
      </c>
      <c r="M91"/>
      <c r="N91"/>
      <c r="O91"/>
    </row>
    <row r="92" spans="1:15" x14ac:dyDescent="0.25">
      <c r="A92" s="1" t="s">
        <v>496</v>
      </c>
      <c r="B92" s="1" t="s">
        <v>55</v>
      </c>
      <c r="C92" s="7">
        <f>(E92*Scoring!C$16)+(F92*Scoring!E$17)+(G92*Scoring!C$18)+(H92*Scoring!E$13)+(I92*Scoring!C$14)+(J92*Scoring!C$20)+(K92*Scoring!C$19)+(L92*Scoring!C$20)</f>
        <v>72.830181820000007</v>
      </c>
      <c r="D92" s="5">
        <f>SUMIF(Bye!A:A, B92, Bye!B:B)</f>
        <v>12</v>
      </c>
      <c r="E92" s="1">
        <v>26.35</v>
      </c>
      <c r="F92" s="1">
        <v>361.10181820000003</v>
      </c>
      <c r="G92" s="1">
        <v>1.7</v>
      </c>
      <c r="H92" s="1">
        <v>8.6999999999999993</v>
      </c>
      <c r="I92" s="1">
        <v>0</v>
      </c>
      <c r="J92" s="1">
        <v>0.7</v>
      </c>
      <c r="K92" s="1">
        <v>0</v>
      </c>
      <c r="L92" s="1">
        <v>0</v>
      </c>
      <c r="M92"/>
      <c r="N92"/>
      <c r="O92"/>
    </row>
    <row r="93" spans="1:15" x14ac:dyDescent="0.25">
      <c r="A93" s="1" t="s">
        <v>497</v>
      </c>
      <c r="B93" s="1" t="s">
        <v>50</v>
      </c>
      <c r="C93" s="7">
        <f>(E93*Scoring!C$16)+(F93*Scoring!E$17)+(G93*Scoring!C$18)+(H93*Scoring!E$13)+(I93*Scoring!C$14)+(J93*Scoring!C$20)+(K93*Scoring!C$19)+(L93*Scoring!C$20)</f>
        <v>76.156082728000001</v>
      </c>
      <c r="D93" s="5">
        <f>SUMIF(Bye!A:A, B93, Bye!B:B)</f>
        <v>8</v>
      </c>
      <c r="E93" s="1">
        <v>28.956250000000001</v>
      </c>
      <c r="F93" s="1">
        <v>355.9160488</v>
      </c>
      <c r="G93" s="1">
        <v>1.9513713079999999</v>
      </c>
      <c r="H93" s="1">
        <v>0</v>
      </c>
      <c r="I93" s="1">
        <v>0</v>
      </c>
      <c r="J93" s="1">
        <v>0.1</v>
      </c>
      <c r="K93" s="1">
        <v>0</v>
      </c>
      <c r="L93" s="1">
        <v>0</v>
      </c>
      <c r="M93"/>
      <c r="N93"/>
      <c r="O93"/>
    </row>
    <row r="94" spans="1:15" x14ac:dyDescent="0.25">
      <c r="A94" s="1" t="s">
        <v>388</v>
      </c>
      <c r="B94" s="1" t="s">
        <v>42</v>
      </c>
      <c r="C94" s="7">
        <f>(E94*Scoring!C$16)+(F94*Scoring!E$17)+(G94*Scoring!C$18)+(H94*Scoring!E$13)+(I94*Scoring!C$14)+(J94*Scoring!C$20)+(K94*Scoring!C$19)+(L94*Scoring!C$20)</f>
        <v>83.739093238000009</v>
      </c>
      <c r="D94" s="5">
        <f>SUMIF(Bye!A:A, B94, Bye!B:B)</f>
        <v>8</v>
      </c>
      <c r="E94" s="1">
        <v>24.25</v>
      </c>
      <c r="F94" s="1">
        <v>334.67514290000003</v>
      </c>
      <c r="G94" s="1">
        <v>4.1552631580000003</v>
      </c>
      <c r="H94" s="1">
        <v>11.9</v>
      </c>
      <c r="I94" s="1">
        <v>0</v>
      </c>
      <c r="J94" s="1">
        <v>0.1</v>
      </c>
      <c r="K94" s="1">
        <v>0</v>
      </c>
      <c r="L94" s="1">
        <v>0</v>
      </c>
      <c r="M94"/>
      <c r="N94"/>
      <c r="O94"/>
    </row>
    <row r="95" spans="1:15" x14ac:dyDescent="0.25">
      <c r="A95" s="1" t="s">
        <v>337</v>
      </c>
      <c r="B95" s="1" t="s">
        <v>50</v>
      </c>
      <c r="C95" s="7">
        <f>(E95*Scoring!C$16)+(F95*Scoring!E$17)+(G95*Scoring!C$18)+(H95*Scoring!E$13)+(I95*Scoring!C$14)+(J95*Scoring!C$20)+(K95*Scoring!C$19)+(L95*Scoring!C$20)</f>
        <v>75.033371265</v>
      </c>
      <c r="D95" s="5">
        <f>SUMIF(Bye!A:A, B95, Bye!B:B)</f>
        <v>8</v>
      </c>
      <c r="E95" s="1">
        <v>26.868749999999999</v>
      </c>
      <c r="F95" s="1">
        <v>332.15300259999998</v>
      </c>
      <c r="G95" s="1">
        <v>1.963924051</v>
      </c>
      <c r="H95" s="1">
        <v>23.657766989999999</v>
      </c>
      <c r="I95" s="1">
        <v>0.15</v>
      </c>
      <c r="J95" s="1">
        <v>0.1</v>
      </c>
      <c r="K95" s="1">
        <v>0</v>
      </c>
      <c r="L95" s="1">
        <v>0</v>
      </c>
      <c r="M95"/>
      <c r="N95"/>
      <c r="O95"/>
    </row>
    <row r="96" spans="1:15" x14ac:dyDescent="0.25">
      <c r="A96" s="1" t="s">
        <v>449</v>
      </c>
      <c r="B96" s="1" t="s">
        <v>45</v>
      </c>
      <c r="C96" s="7">
        <f>(E96*Scoring!C$16)+(F96*Scoring!E$17)+(G96*Scoring!C$18)+(H96*Scoring!E$13)+(I96*Scoring!C$14)+(J96*Scoring!C$20)+(K96*Scoring!C$19)+(L96*Scoring!C$20)</f>
        <v>81.718001361799992</v>
      </c>
      <c r="D96" s="5">
        <f>SUMIF(Bye!A:A, B96, Bye!B:B)</f>
        <v>12</v>
      </c>
      <c r="E96" s="1">
        <v>31.704545459999999</v>
      </c>
      <c r="F96" s="1">
        <v>331.84629610000002</v>
      </c>
      <c r="G96" s="1">
        <v>2.7828346850000001</v>
      </c>
      <c r="H96" s="1">
        <v>2.3181818179999998</v>
      </c>
      <c r="I96" s="1">
        <v>0</v>
      </c>
      <c r="J96" s="1">
        <v>0.1</v>
      </c>
      <c r="K96" s="1">
        <v>0</v>
      </c>
      <c r="L96" s="1">
        <v>0</v>
      </c>
      <c r="M96"/>
      <c r="N96"/>
      <c r="O96"/>
    </row>
    <row r="97" spans="1:15" x14ac:dyDescent="0.25">
      <c r="A97" s="1" t="s">
        <v>323</v>
      </c>
      <c r="B97" s="1" t="s">
        <v>21</v>
      </c>
      <c r="C97" s="7">
        <f>(E97*Scoring!C$16)+(F97*Scoring!E$17)+(G97*Scoring!C$18)+(H97*Scoring!E$13)+(I97*Scoring!C$14)+(J97*Scoring!C$20)+(K97*Scoring!C$19)+(L97*Scoring!C$20)</f>
        <v>78.318625687999997</v>
      </c>
      <c r="D97" s="5">
        <f>SUMIF(Bye!A:A, B97, Bye!B:B)</f>
        <v>8</v>
      </c>
      <c r="E97" s="1">
        <v>33.549999999999997</v>
      </c>
      <c r="F97" s="1">
        <v>324.38542760000001</v>
      </c>
      <c r="G97" s="1">
        <v>1.816680488</v>
      </c>
      <c r="H97" s="1">
        <v>15.3</v>
      </c>
      <c r="I97" s="1">
        <v>0.05</v>
      </c>
      <c r="J97" s="1">
        <v>0.4</v>
      </c>
      <c r="K97" s="1">
        <v>0</v>
      </c>
      <c r="L97" s="1">
        <v>0</v>
      </c>
      <c r="M97"/>
      <c r="N97"/>
      <c r="O97"/>
    </row>
    <row r="98" spans="1:15" x14ac:dyDescent="0.25">
      <c r="A98" s="1" t="s">
        <v>249</v>
      </c>
      <c r="B98" s="1" t="s">
        <v>57</v>
      </c>
      <c r="C98" s="7">
        <f>(E98*Scoring!C$16)+(F98*Scoring!E$17)+(G98*Scoring!C$18)+(H98*Scoring!E$13)+(I98*Scoring!C$14)+(J98*Scoring!C$20)+(K98*Scoring!C$19)+(L98*Scoring!C$20)</f>
        <v>74.069764550000002</v>
      </c>
      <c r="D98" s="5">
        <f>SUMIF(Bye!A:A, B98, Bye!B:B)</f>
        <v>5</v>
      </c>
      <c r="E98" s="1">
        <v>29.681659499999999</v>
      </c>
      <c r="F98" s="1">
        <v>318.63964049999998</v>
      </c>
      <c r="G98" s="1">
        <v>1.9477735</v>
      </c>
      <c r="H98" s="1">
        <v>9.375</v>
      </c>
      <c r="I98" s="1">
        <v>0</v>
      </c>
      <c r="J98" s="1">
        <v>0.1</v>
      </c>
      <c r="K98" s="1">
        <v>0</v>
      </c>
      <c r="L98" s="1">
        <v>0</v>
      </c>
      <c r="M98"/>
      <c r="N98"/>
      <c r="O98"/>
    </row>
    <row r="99" spans="1:15" x14ac:dyDescent="0.25">
      <c r="A99" s="1" t="s">
        <v>256</v>
      </c>
      <c r="B99" s="1" t="s">
        <v>42</v>
      </c>
      <c r="C99" s="7">
        <f>(E99*Scoring!C$16)+(F99*Scoring!E$17)+(G99*Scoring!C$18)+(H99*Scoring!E$13)+(I99*Scoring!C$14)+(J99*Scoring!C$20)+(K99*Scoring!C$19)+(L99*Scoring!C$20)</f>
        <v>63.177234290000001</v>
      </c>
      <c r="D99" s="5">
        <f>SUMIF(Bye!A:A, B99, Bye!B:B)</f>
        <v>8</v>
      </c>
      <c r="E99" s="1">
        <v>23.2</v>
      </c>
      <c r="F99" s="1">
        <v>314.37234289999998</v>
      </c>
      <c r="G99" s="1">
        <v>1.45</v>
      </c>
      <c r="H99" s="1">
        <v>3.4</v>
      </c>
      <c r="I99" s="1">
        <v>0</v>
      </c>
      <c r="J99" s="1">
        <v>0.5</v>
      </c>
      <c r="K99" s="1">
        <v>0</v>
      </c>
      <c r="L99" s="1">
        <v>0</v>
      </c>
      <c r="M99"/>
      <c r="N99"/>
      <c r="O99"/>
    </row>
    <row r="100" spans="1:15" x14ac:dyDescent="0.25">
      <c r="A100" s="1" t="s">
        <v>464</v>
      </c>
      <c r="B100" s="1" t="s">
        <v>35</v>
      </c>
      <c r="C100" s="7">
        <f>(E100*Scoring!C$16)+(F100*Scoring!E$17)+(G100*Scoring!C$18)+(H100*Scoring!E$13)+(I100*Scoring!C$14)+(J100*Scoring!C$20)+(K100*Scoring!C$19)+(L100*Scoring!C$20)</f>
        <v>56.941557150000001</v>
      </c>
      <c r="D100" s="5">
        <f>SUMIF(Bye!A:A, B100, Bye!B:B)</f>
        <v>8</v>
      </c>
      <c r="E100" s="1">
        <v>21.125</v>
      </c>
      <c r="F100" s="1">
        <v>310.6655715</v>
      </c>
      <c r="G100" s="1">
        <v>0.65</v>
      </c>
      <c r="H100" s="1">
        <v>8.5</v>
      </c>
      <c r="I100" s="1">
        <v>0</v>
      </c>
      <c r="J100" s="1">
        <v>0</v>
      </c>
      <c r="K100" s="1">
        <v>0</v>
      </c>
      <c r="L100" s="1">
        <v>0</v>
      </c>
      <c r="M100"/>
      <c r="N100"/>
      <c r="O100"/>
    </row>
    <row r="101" spans="1:15" x14ac:dyDescent="0.25">
      <c r="A101" s="1" t="s">
        <v>328</v>
      </c>
      <c r="B101" s="1" t="s">
        <v>16</v>
      </c>
      <c r="C101" s="7">
        <f>(E101*Scoring!C$16)+(F101*Scoring!E$17)+(G101*Scoring!C$18)+(H101*Scoring!E$13)+(I101*Scoring!C$14)+(J101*Scoring!C$20)+(K101*Scoring!C$19)+(L101*Scoring!C$20)</f>
        <v>59.027211815999998</v>
      </c>
      <c r="D101" s="5">
        <f>SUMIF(Bye!A:A, B101, Bye!B:B)</f>
        <v>10</v>
      </c>
      <c r="E101" s="1">
        <v>21.511538460000001</v>
      </c>
      <c r="F101" s="1">
        <v>266.25288740000002</v>
      </c>
      <c r="G101" s="1">
        <v>0.9</v>
      </c>
      <c r="H101" s="1">
        <v>46.903846160000001</v>
      </c>
      <c r="I101" s="1">
        <v>0.25</v>
      </c>
      <c r="J101" s="1">
        <v>0.7</v>
      </c>
      <c r="K101" s="1">
        <v>0</v>
      </c>
      <c r="L101" s="1">
        <v>0</v>
      </c>
      <c r="M101"/>
      <c r="N101"/>
      <c r="O101"/>
    </row>
    <row r="102" spans="1:15" x14ac:dyDescent="0.25">
      <c r="A102" s="1" t="s">
        <v>447</v>
      </c>
      <c r="B102" s="1" t="s">
        <v>51</v>
      </c>
      <c r="C102" s="7">
        <f>(E102*Scoring!C$16)+(F102*Scoring!E$17)+(G102*Scoring!C$18)+(H102*Scoring!E$13)+(I102*Scoring!C$14)+(J102*Scoring!C$20)+(K102*Scoring!C$19)+(L102*Scoring!C$20)</f>
        <v>57.31037880400001</v>
      </c>
      <c r="D102" s="5">
        <f>SUMIF(Bye!A:A, B102, Bye!B:B)</f>
        <v>14</v>
      </c>
      <c r="E102" s="1">
        <v>21.46875</v>
      </c>
      <c r="F102" s="1">
        <v>261.15350610000002</v>
      </c>
      <c r="G102" s="1">
        <v>1.576879699</v>
      </c>
      <c r="H102" s="1">
        <v>6.65</v>
      </c>
      <c r="I102" s="1">
        <v>0</v>
      </c>
      <c r="J102" s="1">
        <v>0.4</v>
      </c>
      <c r="K102" s="1">
        <v>0</v>
      </c>
      <c r="L102" s="1">
        <v>0</v>
      </c>
      <c r="M102"/>
      <c r="N102"/>
      <c r="O102"/>
    </row>
    <row r="103" spans="1:15" x14ac:dyDescent="0.25">
      <c r="A103" s="1" t="s">
        <v>247</v>
      </c>
      <c r="B103" s="1" t="s">
        <v>53</v>
      </c>
      <c r="C103" s="7">
        <f>(E103*Scoring!C$16)+(F103*Scoring!E$17)+(G103*Scoring!C$18)+(H103*Scoring!E$13)+(I103*Scoring!C$14)+(J103*Scoring!C$20)+(K103*Scoring!C$19)+(L103*Scoring!C$20)</f>
        <v>60.187403920000001</v>
      </c>
      <c r="D103" s="5">
        <f>SUMIF(Bye!A:A, B103, Bye!B:B)</f>
        <v>12</v>
      </c>
      <c r="E103" s="1">
        <v>22.5</v>
      </c>
      <c r="F103" s="1">
        <v>258.57403920000002</v>
      </c>
      <c r="G103" s="1">
        <v>1.85</v>
      </c>
      <c r="H103" s="1">
        <v>8.3000000000000007</v>
      </c>
      <c r="I103" s="1">
        <v>0</v>
      </c>
      <c r="J103" s="1">
        <v>0.1</v>
      </c>
      <c r="K103" s="1">
        <v>0</v>
      </c>
      <c r="L103" s="1">
        <v>0</v>
      </c>
      <c r="M103"/>
      <c r="N103"/>
      <c r="O103"/>
    </row>
    <row r="104" spans="1:15" x14ac:dyDescent="0.25">
      <c r="A104" s="1" t="s">
        <v>444</v>
      </c>
      <c r="B104" s="1" t="s">
        <v>50</v>
      </c>
      <c r="C104" s="7">
        <f>(E104*Scoring!C$16)+(F104*Scoring!E$17)+(G104*Scoring!C$18)+(H104*Scoring!E$13)+(I104*Scoring!C$14)+(J104*Scoring!C$20)+(K104*Scoring!C$19)+(L104*Scoring!C$20)</f>
        <v>55.057428107900009</v>
      </c>
      <c r="D104" s="5">
        <f>SUMIF(Bye!A:A, B104, Bye!B:B)</f>
        <v>8</v>
      </c>
      <c r="E104" s="1">
        <v>20.566037739999999</v>
      </c>
      <c r="F104" s="1">
        <v>251.88679250000001</v>
      </c>
      <c r="G104" s="1">
        <v>1.5094339619999999</v>
      </c>
      <c r="H104" s="1">
        <v>4.3478659090000003</v>
      </c>
      <c r="I104" s="1">
        <v>0</v>
      </c>
      <c r="J104" s="1">
        <v>0.188679245</v>
      </c>
      <c r="K104" s="1">
        <v>0</v>
      </c>
      <c r="L104" s="1">
        <v>0</v>
      </c>
      <c r="M104"/>
      <c r="N104"/>
      <c r="O104"/>
    </row>
    <row r="105" spans="1:15" x14ac:dyDescent="0.25">
      <c r="A105" s="1" t="s">
        <v>384</v>
      </c>
      <c r="B105" s="1" t="s">
        <v>53</v>
      </c>
      <c r="C105" s="7">
        <f>(E105*Scoring!C$16)+(F105*Scoring!E$17)+(G105*Scoring!C$18)+(H105*Scoring!E$13)+(I105*Scoring!C$14)+(J105*Scoring!C$20)+(K105*Scoring!C$19)+(L105*Scoring!C$20)</f>
        <v>59.937268279999998</v>
      </c>
      <c r="D105" s="5">
        <f>SUMIF(Bye!A:A, B105, Bye!B:B)</f>
        <v>12</v>
      </c>
      <c r="E105" s="1">
        <v>28.2</v>
      </c>
      <c r="F105" s="1">
        <v>251.8226828</v>
      </c>
      <c r="G105" s="1">
        <v>0.9</v>
      </c>
      <c r="H105" s="1">
        <v>14.55</v>
      </c>
      <c r="I105" s="1">
        <v>0.05</v>
      </c>
      <c r="J105" s="1">
        <v>0.6</v>
      </c>
      <c r="K105" s="1">
        <v>0</v>
      </c>
      <c r="L105" s="1">
        <v>0</v>
      </c>
      <c r="M105"/>
      <c r="N105"/>
      <c r="O105"/>
    </row>
    <row r="106" spans="1:15" x14ac:dyDescent="0.25">
      <c r="A106" s="1" t="s">
        <v>457</v>
      </c>
      <c r="B106" s="1" t="s">
        <v>51</v>
      </c>
      <c r="C106" s="7">
        <f>(E106*Scoring!C$16)+(F106*Scoring!E$17)+(G106*Scoring!C$18)+(H106*Scoring!E$13)+(I106*Scoring!C$14)+(J106*Scoring!C$20)+(K106*Scoring!C$19)+(L106*Scoring!C$20)</f>
        <v>48.802606443999998</v>
      </c>
      <c r="D106" s="5">
        <f>SUMIF(Bye!A:A, B106, Bye!B:B)</f>
        <v>14</v>
      </c>
      <c r="E106" s="1">
        <v>20.268750000000001</v>
      </c>
      <c r="F106" s="1">
        <v>246.87578250000001</v>
      </c>
      <c r="G106" s="1">
        <v>0.62687969899999996</v>
      </c>
      <c r="H106" s="1">
        <v>0.85</v>
      </c>
      <c r="I106" s="1">
        <v>0</v>
      </c>
      <c r="J106" s="1">
        <v>0</v>
      </c>
      <c r="K106" s="1">
        <v>0</v>
      </c>
      <c r="L106" s="1">
        <v>0</v>
      </c>
      <c r="M106"/>
      <c r="N106"/>
      <c r="O106"/>
    </row>
    <row r="107" spans="1:15" x14ac:dyDescent="0.25">
      <c r="A107" s="1" t="s">
        <v>455</v>
      </c>
      <c r="B107" s="1" t="s">
        <v>38</v>
      </c>
      <c r="C107" s="7">
        <f>(E107*Scoring!C$16)+(F107*Scoring!E$17)+(G107*Scoring!C$18)+(H107*Scoring!E$13)+(I107*Scoring!C$14)+(J107*Scoring!C$20)+(K107*Scoring!C$19)+(L107*Scoring!C$20)</f>
        <v>51.151733520000001</v>
      </c>
      <c r="D107" s="5">
        <f>SUMIF(Bye!A:A, B107, Bye!B:B)</f>
        <v>10</v>
      </c>
      <c r="E107" s="1">
        <v>20.464285719999999</v>
      </c>
      <c r="F107" s="1">
        <v>242.02447799999999</v>
      </c>
      <c r="G107" s="1">
        <v>1.05</v>
      </c>
      <c r="H107" s="1">
        <v>2.85</v>
      </c>
      <c r="I107" s="1">
        <v>0</v>
      </c>
      <c r="J107" s="1">
        <v>0.1</v>
      </c>
      <c r="K107" s="1">
        <v>0</v>
      </c>
      <c r="L107" s="1">
        <v>0</v>
      </c>
      <c r="M107"/>
      <c r="N107"/>
      <c r="O107"/>
    </row>
    <row r="108" spans="1:15" x14ac:dyDescent="0.25">
      <c r="A108" s="1" t="s">
        <v>454</v>
      </c>
      <c r="B108" s="1" t="s">
        <v>17</v>
      </c>
      <c r="C108" s="7">
        <f>(E108*Scoring!C$16)+(F108*Scoring!E$17)+(G108*Scoring!C$18)+(H108*Scoring!E$13)+(I108*Scoring!C$14)+(J108*Scoring!C$20)+(K108*Scoring!C$19)+(L108*Scoring!C$20)</f>
        <v>53.047169805999999</v>
      </c>
      <c r="D108" s="5">
        <f>SUMIF(Bye!A:A, B108, Bye!B:B)</f>
        <v>6</v>
      </c>
      <c r="E108" s="1">
        <v>20.377358489999999</v>
      </c>
      <c r="F108" s="1">
        <v>235.1886792</v>
      </c>
      <c r="G108" s="1">
        <v>1.320754717</v>
      </c>
      <c r="H108" s="1">
        <v>12.26415094</v>
      </c>
      <c r="I108" s="1">
        <v>0</v>
      </c>
      <c r="J108" s="1">
        <v>0</v>
      </c>
      <c r="K108" s="1">
        <v>0</v>
      </c>
      <c r="L108" s="1">
        <v>0</v>
      </c>
      <c r="M108"/>
      <c r="N108"/>
      <c r="O108"/>
    </row>
    <row r="109" spans="1:15" x14ac:dyDescent="0.25">
      <c r="A109" s="1" t="s">
        <v>375</v>
      </c>
      <c r="B109" s="1" t="s">
        <v>43</v>
      </c>
      <c r="C109" s="7">
        <f>(E109*Scoring!C$16)+(F109*Scoring!E$17)+(G109*Scoring!C$18)+(H109*Scoring!E$13)+(I109*Scoring!C$14)+(J109*Scoring!C$20)+(K109*Scoring!C$19)+(L109*Scoring!C$20)</f>
        <v>52.016359103999996</v>
      </c>
      <c r="D109" s="5">
        <f>SUMIF(Bye!A:A, B109, Bye!B:B)</f>
        <v>5</v>
      </c>
      <c r="E109" s="1">
        <v>17.21153846</v>
      </c>
      <c r="F109" s="1">
        <v>228.85040420000001</v>
      </c>
      <c r="G109" s="1">
        <v>2.0032967039999998</v>
      </c>
      <c r="H109" s="1">
        <v>0</v>
      </c>
      <c r="I109" s="1">
        <v>0</v>
      </c>
      <c r="J109" s="1">
        <v>0.1</v>
      </c>
      <c r="K109" s="1">
        <v>0</v>
      </c>
      <c r="L109" s="1">
        <v>0</v>
      </c>
      <c r="M109"/>
      <c r="N109"/>
      <c r="O109"/>
    </row>
    <row r="110" spans="1:15" x14ac:dyDescent="0.25">
      <c r="A110" s="1" t="s">
        <v>331</v>
      </c>
      <c r="B110" s="1" t="s">
        <v>28</v>
      </c>
      <c r="C110" s="7">
        <f>(E110*Scoring!C$16)+(F110*Scoring!E$17)+(G110*Scoring!C$18)+(H110*Scoring!E$13)+(I110*Scoring!C$14)+(J110*Scoring!C$20)+(K110*Scoring!C$19)+(L110*Scoring!C$20)</f>
        <v>51.347761181999999</v>
      </c>
      <c r="D110" s="5">
        <f>SUMIF(Bye!A:A, B110, Bye!B:B)</f>
        <v>5</v>
      </c>
      <c r="E110" s="1">
        <v>18.76428572</v>
      </c>
      <c r="F110" s="1">
        <v>221.22046889999999</v>
      </c>
      <c r="G110" s="1">
        <v>1.5</v>
      </c>
      <c r="H110" s="1">
        <v>14.61428572</v>
      </c>
      <c r="I110" s="1">
        <v>0</v>
      </c>
      <c r="J110" s="1">
        <v>0</v>
      </c>
      <c r="K110" s="1">
        <v>0</v>
      </c>
      <c r="L110" s="1">
        <v>0</v>
      </c>
      <c r="M110"/>
      <c r="N110"/>
      <c r="O110"/>
    </row>
    <row r="111" spans="1:15" x14ac:dyDescent="0.25">
      <c r="A111" s="1" t="s">
        <v>257</v>
      </c>
      <c r="B111" s="1" t="s">
        <v>35</v>
      </c>
      <c r="C111" s="7">
        <f>(E111*Scoring!C$16)+(F111*Scoring!E$17)+(G111*Scoring!C$18)+(H111*Scoring!E$13)+(I111*Scoring!C$14)+(J111*Scoring!C$20)+(K111*Scoring!C$19)+(L111*Scoring!C$20)</f>
        <v>46.217159924000001</v>
      </c>
      <c r="D111" s="5">
        <f>SUMIF(Bye!A:A, B111, Bye!B:B)</f>
        <v>8</v>
      </c>
      <c r="E111" s="1">
        <v>17.266666669999999</v>
      </c>
      <c r="F111" s="1">
        <v>215.0049325</v>
      </c>
      <c r="G111" s="1">
        <v>1.3083333340000001</v>
      </c>
      <c r="H111" s="1">
        <v>2</v>
      </c>
      <c r="I111" s="1">
        <v>0</v>
      </c>
      <c r="J111" s="1">
        <v>0.6</v>
      </c>
      <c r="K111" s="1">
        <v>0</v>
      </c>
      <c r="L111" s="1">
        <v>0</v>
      </c>
      <c r="M111"/>
      <c r="N111"/>
      <c r="O111"/>
    </row>
    <row r="112" spans="1:15" x14ac:dyDescent="0.25">
      <c r="A112" s="1" t="s">
        <v>401</v>
      </c>
      <c r="B112" s="1" t="s">
        <v>41</v>
      </c>
      <c r="C112" s="7">
        <f>(E112*Scoring!C$16)+(F112*Scoring!E$17)+(G112*Scoring!C$18)+(H112*Scoring!E$13)+(I112*Scoring!C$14)+(J112*Scoring!C$20)+(K112*Scoring!C$19)+(L112*Scoring!C$20)</f>
        <v>49.502067750000002</v>
      </c>
      <c r="D112" s="5">
        <f>SUMIF(Bye!A:A, B112, Bye!B:B)</f>
        <v>6</v>
      </c>
      <c r="E112" s="1">
        <v>17.787500000000001</v>
      </c>
      <c r="F112" s="1">
        <v>214.09567749999999</v>
      </c>
      <c r="G112" s="1">
        <v>1.75</v>
      </c>
      <c r="H112" s="1">
        <v>2.0499999999999998</v>
      </c>
      <c r="I112" s="1">
        <v>0</v>
      </c>
      <c r="J112" s="1">
        <v>0.4</v>
      </c>
      <c r="K112" s="1">
        <v>0</v>
      </c>
      <c r="L112" s="1">
        <v>0</v>
      </c>
      <c r="M112"/>
      <c r="N112"/>
      <c r="O112"/>
    </row>
    <row r="113" spans="1:15" x14ac:dyDescent="0.25">
      <c r="A113" s="1" t="s">
        <v>389</v>
      </c>
      <c r="B113" s="1" t="s">
        <v>24</v>
      </c>
      <c r="C113" s="7">
        <f>(E113*Scoring!C$16)+(F113*Scoring!E$17)+(G113*Scoring!C$18)+(H113*Scoring!E$13)+(I113*Scoring!C$14)+(J113*Scoring!C$20)+(K113*Scoring!C$19)+(L113*Scoring!C$20)</f>
        <v>51.452830184</v>
      </c>
      <c r="D113" s="5">
        <f>SUMIF(Bye!A:A, B113, Bye!B:B)</f>
        <v>9</v>
      </c>
      <c r="E113" s="1">
        <v>16.886792450000002</v>
      </c>
      <c r="F113" s="1">
        <v>212.64150939999999</v>
      </c>
      <c r="G113" s="1">
        <v>2.1698113210000001</v>
      </c>
      <c r="H113" s="1">
        <v>10.377358490000001</v>
      </c>
      <c r="I113" s="1">
        <v>0</v>
      </c>
      <c r="J113" s="1">
        <v>0.75471698099999995</v>
      </c>
      <c r="K113" s="1">
        <v>0</v>
      </c>
      <c r="L113" s="1">
        <v>0</v>
      </c>
      <c r="M113"/>
      <c r="N113"/>
      <c r="O113"/>
    </row>
    <row r="114" spans="1:15" x14ac:dyDescent="0.25">
      <c r="A114" s="1" t="s">
        <v>456</v>
      </c>
      <c r="B114" s="1" t="s">
        <v>56</v>
      </c>
      <c r="C114" s="7">
        <f>(E114*Scoring!C$16)+(F114*Scoring!E$17)+(G114*Scoring!C$18)+(H114*Scoring!E$13)+(I114*Scoring!C$14)+(J114*Scoring!C$20)+(K114*Scoring!C$19)+(L114*Scoring!C$20)</f>
        <v>44.524992209999994</v>
      </c>
      <c r="D114" s="5">
        <f>SUMIF(Bye!A:A, B114, Bye!B:B)</f>
        <v>12</v>
      </c>
      <c r="E114" s="1">
        <v>21.3</v>
      </c>
      <c r="F114" s="1">
        <v>208.49992209999999</v>
      </c>
      <c r="G114" s="1">
        <v>0.25</v>
      </c>
      <c r="H114" s="1">
        <v>6.75</v>
      </c>
      <c r="I114" s="1">
        <v>0.05</v>
      </c>
      <c r="J114" s="1">
        <v>0.1</v>
      </c>
      <c r="K114" s="1">
        <v>0</v>
      </c>
      <c r="L114" s="1">
        <v>0</v>
      </c>
      <c r="M114"/>
      <c r="N114"/>
      <c r="O114"/>
    </row>
    <row r="115" spans="1:15" x14ac:dyDescent="0.25">
      <c r="A115" s="1" t="s">
        <v>387</v>
      </c>
      <c r="B115" s="1" t="s">
        <v>51</v>
      </c>
      <c r="C115" s="7">
        <f>(E115*Scoring!C$16)+(F115*Scoring!E$17)+(G115*Scoring!C$18)+(H115*Scoring!E$13)+(I115*Scoring!C$14)+(J115*Scoring!C$20)+(K115*Scoring!C$19)+(L115*Scoring!C$20)</f>
        <v>42.050443569999992</v>
      </c>
      <c r="D115" s="5">
        <f>SUMIF(Bye!A:A, B115, Bye!B:B)</f>
        <v>14</v>
      </c>
      <c r="E115" s="1">
        <v>15.2125</v>
      </c>
      <c r="F115" s="1">
        <v>197.37943569999999</v>
      </c>
      <c r="G115" s="1">
        <v>1.2</v>
      </c>
      <c r="H115" s="1">
        <v>0</v>
      </c>
      <c r="I115" s="1">
        <v>0</v>
      </c>
      <c r="J115" s="1">
        <v>0.1</v>
      </c>
      <c r="K115" s="1">
        <v>0</v>
      </c>
      <c r="L115" s="1">
        <v>0</v>
      </c>
      <c r="M115"/>
      <c r="N115"/>
      <c r="O115"/>
    </row>
    <row r="116" spans="1:15" x14ac:dyDescent="0.25">
      <c r="A116" s="1" t="s">
        <v>235</v>
      </c>
      <c r="B116" s="1" t="s">
        <v>42</v>
      </c>
      <c r="C116" s="7">
        <f>(E116*Scoring!C$16)+(F116*Scoring!E$17)+(G116*Scoring!C$18)+(H116*Scoring!E$13)+(I116*Scoring!C$14)+(J116*Scoring!C$20)+(K116*Scoring!C$19)+(L116*Scoring!C$20)</f>
        <v>48.539803309999996</v>
      </c>
      <c r="D116" s="5">
        <f>SUMIF(Bye!A:A, B116, Bye!B:B)</f>
        <v>8</v>
      </c>
      <c r="E116" s="1">
        <v>16.45</v>
      </c>
      <c r="F116" s="1">
        <v>188.21908569999999</v>
      </c>
      <c r="G116" s="1">
        <v>1.7888157899999999</v>
      </c>
      <c r="H116" s="1">
        <v>26.35</v>
      </c>
      <c r="I116" s="1">
        <v>0</v>
      </c>
      <c r="J116" s="1">
        <v>0.1</v>
      </c>
      <c r="K116" s="1">
        <v>0</v>
      </c>
      <c r="L116" s="1">
        <v>0</v>
      </c>
      <c r="M116"/>
      <c r="N116"/>
      <c r="O116"/>
    </row>
    <row r="117" spans="1:15" x14ac:dyDescent="0.25">
      <c r="A117" s="1" t="s">
        <v>91</v>
      </c>
      <c r="B117" s="1" t="s">
        <v>26</v>
      </c>
      <c r="C117" s="7">
        <f>(E117*Scoring!C$16)+(F117*Scoring!E$17)+(G117*Scoring!C$18)+(H117*Scoring!E$13)+(I117*Scoring!C$14)+(J117*Scoring!C$20)+(K117*Scoring!C$19)+(L117*Scoring!C$20)</f>
        <v>44.828715669999994</v>
      </c>
      <c r="D117" s="5">
        <f>SUMIF(Bye!A:A, B117, Bye!B:B)</f>
        <v>11</v>
      </c>
      <c r="E117" s="1">
        <v>18.95</v>
      </c>
      <c r="F117" s="1">
        <v>186.13715669999999</v>
      </c>
      <c r="G117" s="1">
        <v>1.2</v>
      </c>
      <c r="H117" s="1">
        <v>1.65</v>
      </c>
      <c r="I117" s="1">
        <v>0</v>
      </c>
      <c r="J117" s="1">
        <v>0.1</v>
      </c>
      <c r="K117" s="1">
        <v>0</v>
      </c>
      <c r="L117" s="1">
        <v>0</v>
      </c>
      <c r="M117"/>
      <c r="N117"/>
      <c r="O117"/>
    </row>
    <row r="118" spans="1:15" x14ac:dyDescent="0.25">
      <c r="A118" s="1" t="s">
        <v>101</v>
      </c>
      <c r="B118" s="1" t="s">
        <v>51</v>
      </c>
      <c r="C118" s="7">
        <f>(E118*Scoring!C$16)+(F118*Scoring!E$17)+(G118*Scoring!C$18)+(H118*Scoring!E$13)+(I118*Scoring!C$14)+(J118*Scoring!C$20)+(K118*Scoring!C$19)+(L118*Scoring!C$20)</f>
        <v>40.59433962</v>
      </c>
      <c r="D118" s="5">
        <f>SUMIF(Bye!A:A, B118, Bye!B:B)</f>
        <v>14</v>
      </c>
      <c r="E118" s="1">
        <v>15.849056600000001</v>
      </c>
      <c r="F118" s="1">
        <v>184.43396229999999</v>
      </c>
      <c r="G118" s="1">
        <v>0.94339622599999995</v>
      </c>
      <c r="H118" s="1">
        <v>6.4150943399999996</v>
      </c>
      <c r="I118" s="1">
        <v>0</v>
      </c>
      <c r="J118" s="1">
        <v>0</v>
      </c>
      <c r="K118" s="1">
        <v>0</v>
      </c>
      <c r="L118" s="1">
        <v>0</v>
      </c>
      <c r="M118"/>
      <c r="N118"/>
      <c r="O118"/>
    </row>
    <row r="119" spans="1:15" x14ac:dyDescent="0.25">
      <c r="A119" s="1" t="s">
        <v>458</v>
      </c>
      <c r="B119" s="1" t="s">
        <v>14</v>
      </c>
      <c r="C119" s="7">
        <f>(E119*Scoring!C$16)+(F119*Scoring!E$17)+(G119*Scoring!C$18)+(H119*Scoring!E$13)+(I119*Scoring!C$14)+(J119*Scoring!C$20)+(K119*Scoring!C$19)+(L119*Scoring!C$20)</f>
        <v>41.8067326655</v>
      </c>
      <c r="D119" s="5">
        <f>SUMIF(Bye!A:A, B119, Bye!B:B)</f>
        <v>10</v>
      </c>
      <c r="E119" s="1">
        <v>17.731818180000001</v>
      </c>
      <c r="F119" s="1">
        <v>180.79459940000001</v>
      </c>
      <c r="G119" s="1">
        <v>0.9</v>
      </c>
      <c r="H119" s="1">
        <v>6.9545454549999999</v>
      </c>
      <c r="I119" s="1">
        <v>0</v>
      </c>
      <c r="J119" s="1">
        <v>0.1</v>
      </c>
      <c r="K119" s="1">
        <v>0</v>
      </c>
      <c r="L119" s="1">
        <v>0</v>
      </c>
      <c r="M119"/>
      <c r="N119"/>
      <c r="O119"/>
    </row>
    <row r="120" spans="1:15" x14ac:dyDescent="0.25">
      <c r="A120" s="1" t="s">
        <v>240</v>
      </c>
      <c r="B120" s="1" t="s">
        <v>28</v>
      </c>
      <c r="C120" s="7">
        <f>(E120*Scoring!C$16)+(F120*Scoring!E$17)+(G120*Scoring!C$18)+(H120*Scoring!E$13)+(I120*Scoring!C$14)+(J120*Scoring!C$20)+(K120*Scoring!C$19)+(L120*Scoring!C$20)</f>
        <v>33.896498825000002</v>
      </c>
      <c r="D120" s="5">
        <f>SUMIF(Bye!A:A, B120, Bye!B:B)</f>
        <v>5</v>
      </c>
      <c r="E120" s="1">
        <v>9.8642857149999994</v>
      </c>
      <c r="F120" s="1">
        <v>177.32213110000001</v>
      </c>
      <c r="G120" s="1">
        <v>1</v>
      </c>
      <c r="H120" s="1">
        <v>7</v>
      </c>
      <c r="I120" s="1">
        <v>0</v>
      </c>
      <c r="J120" s="1">
        <v>0.4</v>
      </c>
      <c r="K120" s="1">
        <v>0</v>
      </c>
      <c r="L120" s="1">
        <v>0</v>
      </c>
      <c r="M120"/>
      <c r="N120"/>
      <c r="O120"/>
    </row>
    <row r="121" spans="1:15" x14ac:dyDescent="0.25">
      <c r="A121" s="1" t="s">
        <v>390</v>
      </c>
      <c r="B121" s="1" t="s">
        <v>19</v>
      </c>
      <c r="C121" s="7">
        <f>(E121*Scoring!C$16)+(F121*Scoring!E$17)+(G121*Scoring!C$18)+(H121*Scoring!E$13)+(I121*Scoring!C$14)+(J121*Scoring!C$20)+(K121*Scoring!C$19)+(L121*Scoring!C$20)</f>
        <v>37.038593319999997</v>
      </c>
      <c r="D121" s="5">
        <f>SUMIF(Bye!A:A, B121, Bye!B:B)</f>
        <v>8</v>
      </c>
      <c r="E121" s="1">
        <v>15.9375</v>
      </c>
      <c r="F121" s="1">
        <v>170.01093320000001</v>
      </c>
      <c r="G121" s="1">
        <v>0.7</v>
      </c>
      <c r="H121" s="1">
        <v>0</v>
      </c>
      <c r="I121" s="1">
        <v>0</v>
      </c>
      <c r="J121" s="1">
        <v>0.1</v>
      </c>
      <c r="K121" s="1">
        <v>0</v>
      </c>
      <c r="L121" s="1">
        <v>0</v>
      </c>
      <c r="M121"/>
      <c r="N121"/>
      <c r="O121"/>
    </row>
    <row r="122" spans="1:15" x14ac:dyDescent="0.25">
      <c r="A122" s="1" t="s">
        <v>248</v>
      </c>
      <c r="B122" s="1" t="s">
        <v>21</v>
      </c>
      <c r="C122" s="7">
        <f>(E122*Scoring!C$16)+(F122*Scoring!E$17)+(G122*Scoring!C$18)+(H122*Scoring!E$13)+(I122*Scoring!C$14)+(J122*Scoring!C$20)+(K122*Scoring!C$19)+(L122*Scoring!C$20)</f>
        <v>40.066037734299996</v>
      </c>
      <c r="D122" s="5">
        <f>SUMIF(Bye!A:A, B122, Bye!B:B)</f>
        <v>8</v>
      </c>
      <c r="E122" s="1">
        <v>15.75471698</v>
      </c>
      <c r="F122" s="1">
        <v>169.5283019</v>
      </c>
      <c r="G122" s="1">
        <v>1.226415094</v>
      </c>
      <c r="H122" s="1">
        <v>1.886792453</v>
      </c>
      <c r="I122" s="1">
        <v>0</v>
      </c>
      <c r="J122" s="1">
        <v>0.188679245</v>
      </c>
      <c r="K122" s="1">
        <v>0</v>
      </c>
      <c r="L122" s="1">
        <v>0</v>
      </c>
      <c r="M122"/>
      <c r="N122"/>
      <c r="O122"/>
    </row>
    <row r="123" spans="1:15" x14ac:dyDescent="0.25">
      <c r="A123" s="1" t="s">
        <v>500</v>
      </c>
      <c r="B123" s="1" t="s">
        <v>31</v>
      </c>
      <c r="C123" s="7">
        <f>(E123*Scoring!C$16)+(F123*Scoring!E$17)+(G123*Scoring!C$18)+(H123*Scoring!E$13)+(I123*Scoring!C$14)+(J123*Scoring!C$20)+(K123*Scoring!C$19)+(L123*Scoring!C$20)</f>
        <v>35.06885458</v>
      </c>
      <c r="D123" s="5">
        <f>SUMIF(Bye!A:A, B123, Bye!B:B)</f>
        <v>9</v>
      </c>
      <c r="E123" s="1">
        <v>14.4125</v>
      </c>
      <c r="F123" s="1">
        <v>167.56354580000001</v>
      </c>
      <c r="G123" s="1">
        <v>0.65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/>
      <c r="N123"/>
      <c r="O123"/>
    </row>
    <row r="124" spans="1:15" x14ac:dyDescent="0.25">
      <c r="A124" s="1" t="s">
        <v>241</v>
      </c>
      <c r="B124" s="1" t="s">
        <v>29</v>
      </c>
      <c r="C124" s="7">
        <f>(E124*Scoring!C$16)+(F124*Scoring!E$17)+(G124*Scoring!C$18)+(H124*Scoring!E$13)+(I124*Scoring!C$14)+(J124*Scoring!C$20)+(K124*Scoring!C$19)+(L124*Scoring!C$20)</f>
        <v>40.059749193999998</v>
      </c>
      <c r="D124" s="5">
        <f>SUMIF(Bye!A:A, B124, Bye!B:B)</f>
        <v>9</v>
      </c>
      <c r="E124" s="1">
        <v>16.05</v>
      </c>
      <c r="F124" s="1">
        <v>162.63103229999999</v>
      </c>
      <c r="G124" s="1">
        <v>1.2769409940000001</v>
      </c>
      <c r="H124" s="1">
        <v>0.85</v>
      </c>
      <c r="I124" s="1">
        <v>0</v>
      </c>
      <c r="J124" s="1">
        <v>0</v>
      </c>
      <c r="K124" s="1">
        <v>0</v>
      </c>
      <c r="L124" s="1">
        <v>0</v>
      </c>
      <c r="M124"/>
      <c r="N124"/>
      <c r="O124"/>
    </row>
    <row r="125" spans="1:15" x14ac:dyDescent="0.25">
      <c r="A125" s="1" t="s">
        <v>93</v>
      </c>
      <c r="B125" s="1" t="s">
        <v>23</v>
      </c>
      <c r="C125" s="7">
        <f>(E125*Scoring!C$16)+(F125*Scoring!E$17)+(G125*Scoring!C$18)+(H125*Scoring!E$13)+(I125*Scoring!C$14)+(J125*Scoring!C$20)+(K125*Scoring!C$19)+(L125*Scoring!C$20)</f>
        <v>39.809965409999997</v>
      </c>
      <c r="D125" s="5">
        <f>SUMIF(Bye!A:A, B125, Bye!B:B)</f>
        <v>7</v>
      </c>
      <c r="E125" s="1">
        <v>15.2</v>
      </c>
      <c r="F125" s="1">
        <v>154.4496541</v>
      </c>
      <c r="G125" s="1">
        <v>1.25</v>
      </c>
      <c r="H125" s="1">
        <v>14.65</v>
      </c>
      <c r="I125" s="1">
        <v>0.05</v>
      </c>
      <c r="J125" s="1">
        <v>0.1</v>
      </c>
      <c r="K125" s="1">
        <v>0</v>
      </c>
      <c r="L125" s="1">
        <v>0</v>
      </c>
      <c r="M125"/>
      <c r="N125"/>
      <c r="O125"/>
    </row>
    <row r="126" spans="1:15" x14ac:dyDescent="0.25">
      <c r="A126" s="1" t="s">
        <v>340</v>
      </c>
      <c r="B126" s="1" t="s">
        <v>33</v>
      </c>
      <c r="C126" s="7">
        <f>(E126*Scoring!C$16)+(F126*Scoring!E$17)+(G126*Scoring!C$18)+(H126*Scoring!E$13)+(I126*Scoring!C$14)+(J126*Scoring!C$20)+(K126*Scoring!C$19)+(L126*Scoring!C$20)</f>
        <v>31.084905655999997</v>
      </c>
      <c r="D126" s="5">
        <f>SUMIF(Bye!A:A, B126, Bye!B:B)</f>
        <v>14</v>
      </c>
      <c r="E126" s="1">
        <v>11.41509434</v>
      </c>
      <c r="F126" s="1">
        <v>151.41509429999999</v>
      </c>
      <c r="G126" s="1">
        <v>0.75471698099999995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/>
      <c r="N126"/>
      <c r="O126"/>
    </row>
    <row r="127" spans="1:15" x14ac:dyDescent="0.25">
      <c r="A127" s="1" t="s">
        <v>231</v>
      </c>
      <c r="B127" s="1" t="s">
        <v>23</v>
      </c>
      <c r="C127" s="7">
        <f>(E127*Scoring!C$16)+(F127*Scoring!E$17)+(G127*Scoring!C$18)+(H127*Scoring!E$13)+(I127*Scoring!C$14)+(J127*Scoring!C$20)+(K127*Scoring!C$19)+(L127*Scoring!C$20)</f>
        <v>35.650943391399998</v>
      </c>
      <c r="D127" s="5">
        <f>SUMIF(Bye!A:A, B127, Bye!B:B)</f>
        <v>7</v>
      </c>
      <c r="E127" s="1">
        <v>13.67924528</v>
      </c>
      <c r="F127" s="1">
        <v>150.56603770000001</v>
      </c>
      <c r="G127" s="1">
        <v>1.1320754719999999</v>
      </c>
      <c r="H127" s="1">
        <v>1.226415094</v>
      </c>
      <c r="I127" s="1">
        <v>0</v>
      </c>
      <c r="J127" s="1">
        <v>0</v>
      </c>
      <c r="K127" s="1">
        <v>0</v>
      </c>
      <c r="L127" s="1">
        <v>0</v>
      </c>
      <c r="M127"/>
      <c r="N127"/>
      <c r="O127"/>
    </row>
    <row r="128" spans="1:15" x14ac:dyDescent="0.25">
      <c r="A128" s="1" t="s">
        <v>463</v>
      </c>
      <c r="B128" s="1" t="s">
        <v>14</v>
      </c>
      <c r="C128" s="7">
        <f>(E128*Scoring!C$16)+(F128*Scoring!E$17)+(G128*Scoring!C$18)+(H128*Scoring!E$13)+(I128*Scoring!C$14)+(J128*Scoring!C$20)+(K128*Scoring!C$19)+(L128*Scoring!C$20)</f>
        <v>33.933962268600006</v>
      </c>
      <c r="D128" s="5">
        <f>SUMIF(Bye!A:A, B128, Bye!B:B)</f>
        <v>10</v>
      </c>
      <c r="E128" s="1">
        <v>12.169811320000001</v>
      </c>
      <c r="F128" s="1">
        <v>147.35849060000001</v>
      </c>
      <c r="G128" s="1">
        <v>1.1320754719999999</v>
      </c>
      <c r="H128" s="1">
        <v>2.358490566</v>
      </c>
      <c r="I128" s="1">
        <v>0</v>
      </c>
      <c r="J128" s="1">
        <v>0</v>
      </c>
      <c r="K128" s="1">
        <v>0</v>
      </c>
      <c r="L128" s="1">
        <v>0</v>
      </c>
      <c r="M128"/>
      <c r="N128"/>
      <c r="O128"/>
    </row>
    <row r="129" spans="1:15" x14ac:dyDescent="0.25">
      <c r="A129" s="1" t="s">
        <v>502</v>
      </c>
      <c r="B129" s="1" t="s">
        <v>44</v>
      </c>
      <c r="C129" s="7">
        <f>(E129*Scoring!C$16)+(F129*Scoring!E$17)+(G129*Scoring!C$18)+(H129*Scoring!E$13)+(I129*Scoring!C$14)+(J129*Scoring!C$20)+(K129*Scoring!C$19)+(L129*Scoring!C$20)</f>
        <v>32.009433966000003</v>
      </c>
      <c r="D129" s="5">
        <f>SUMIF(Bye!A:A, B129, Bye!B:B)</f>
        <v>14</v>
      </c>
      <c r="E129" s="1">
        <v>11.698113210000001</v>
      </c>
      <c r="F129" s="1">
        <v>146.509434</v>
      </c>
      <c r="G129" s="1">
        <v>0.94339622599999995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/>
      <c r="N129"/>
      <c r="O129"/>
    </row>
    <row r="130" spans="1:15" x14ac:dyDescent="0.25">
      <c r="A130" s="1" t="s">
        <v>460</v>
      </c>
      <c r="B130" s="1" t="s">
        <v>41</v>
      </c>
      <c r="C130" s="7">
        <f>(E130*Scoring!C$16)+(F130*Scoring!E$17)+(G130*Scoring!C$18)+(H130*Scoring!E$13)+(I130*Scoring!C$14)+(J130*Scoring!C$20)+(K130*Scoring!C$19)+(L130*Scoring!C$20)</f>
        <v>38.834111319999998</v>
      </c>
      <c r="D130" s="5">
        <f>SUMIF(Bye!A:A, B130, Bye!B:B)</f>
        <v>6</v>
      </c>
      <c r="E130" s="1">
        <v>14</v>
      </c>
      <c r="F130" s="1">
        <v>143.17222039999999</v>
      </c>
      <c r="G130" s="1">
        <v>1.72531488</v>
      </c>
      <c r="H130" s="1">
        <v>1.65</v>
      </c>
      <c r="I130" s="1">
        <v>0</v>
      </c>
      <c r="J130" s="1">
        <v>0</v>
      </c>
      <c r="K130" s="1">
        <v>0</v>
      </c>
      <c r="L130" s="1">
        <v>0</v>
      </c>
      <c r="M130"/>
      <c r="N130"/>
      <c r="O130"/>
    </row>
    <row r="131" spans="1:15" x14ac:dyDescent="0.25">
      <c r="A131" s="1" t="s">
        <v>453</v>
      </c>
      <c r="B131" s="1" t="s">
        <v>38</v>
      </c>
      <c r="C131" s="7">
        <f>(E131*Scoring!C$16)+(F131*Scoring!E$17)+(G131*Scoring!C$18)+(H131*Scoring!E$13)+(I131*Scoring!C$14)+(J131*Scoring!C$20)+(K131*Scoring!C$19)+(L131*Scoring!C$20)</f>
        <v>34.576519939999997</v>
      </c>
      <c r="D131" s="5">
        <f>SUMIF(Bye!A:A, B131, Bye!B:B)</f>
        <v>10</v>
      </c>
      <c r="E131" s="1">
        <v>11.41428571</v>
      </c>
      <c r="F131" s="1">
        <v>132.99734230000001</v>
      </c>
      <c r="G131" s="1">
        <v>1.5862499999999999</v>
      </c>
      <c r="H131" s="1">
        <v>4.45</v>
      </c>
      <c r="I131" s="1">
        <v>0</v>
      </c>
      <c r="J131" s="1">
        <v>0.1</v>
      </c>
      <c r="K131" s="1">
        <v>0</v>
      </c>
      <c r="L131" s="1">
        <v>0</v>
      </c>
      <c r="M131"/>
      <c r="N131"/>
      <c r="O131"/>
    </row>
    <row r="132" spans="1:15" x14ac:dyDescent="0.25">
      <c r="A132" s="1" t="s">
        <v>380</v>
      </c>
      <c r="B132" s="1" t="s">
        <v>56</v>
      </c>
      <c r="C132" s="7">
        <f>(E132*Scoring!C$16)+(F132*Scoring!E$17)+(G132*Scoring!C$18)+(H132*Scoring!E$13)+(I132*Scoring!C$14)+(J132*Scoring!C$20)+(K132*Scoring!C$19)+(L132*Scoring!C$20)</f>
        <v>34.171247080000001</v>
      </c>
      <c r="D132" s="5">
        <f>SUMIF(Bye!A:A, B132, Bye!B:B)</f>
        <v>12</v>
      </c>
      <c r="E132" s="1">
        <v>16.850000000000001</v>
      </c>
      <c r="F132" s="1">
        <v>131.8124708</v>
      </c>
      <c r="G132" s="1">
        <v>0.5</v>
      </c>
      <c r="H132" s="1">
        <v>12.4</v>
      </c>
      <c r="I132" s="1">
        <v>0</v>
      </c>
      <c r="J132" s="1">
        <v>0.1</v>
      </c>
      <c r="K132" s="1">
        <v>0</v>
      </c>
      <c r="L132" s="1">
        <v>0</v>
      </c>
      <c r="M132"/>
      <c r="N132"/>
      <c r="O132"/>
    </row>
    <row r="133" spans="1:15" x14ac:dyDescent="0.25">
      <c r="A133" s="1" t="s">
        <v>379</v>
      </c>
      <c r="B133" s="1" t="s">
        <v>44</v>
      </c>
      <c r="C133" s="7">
        <f>(E133*Scoring!C$16)+(F133*Scoring!E$17)+(G133*Scoring!C$18)+(H133*Scoring!E$13)+(I133*Scoring!C$14)+(J133*Scoring!C$20)+(K133*Scoring!C$19)+(L133*Scoring!C$20)</f>
        <v>28.588740027</v>
      </c>
      <c r="D133" s="5">
        <f>SUMIF(Bye!A:A, B133, Bye!B:B)</f>
        <v>14</v>
      </c>
      <c r="E133" s="1">
        <v>8.7071428569999991</v>
      </c>
      <c r="F133" s="1">
        <v>129.31597170000001</v>
      </c>
      <c r="G133" s="1">
        <v>1.1499999999999999</v>
      </c>
      <c r="H133" s="1">
        <v>0.5</v>
      </c>
      <c r="I133" s="1">
        <v>0</v>
      </c>
      <c r="J133" s="1">
        <v>0</v>
      </c>
      <c r="K133" s="1">
        <v>0</v>
      </c>
      <c r="L133" s="1">
        <v>0</v>
      </c>
      <c r="M133"/>
      <c r="N133"/>
      <c r="O133"/>
    </row>
    <row r="134" spans="1:15" x14ac:dyDescent="0.25">
      <c r="A134" s="1" t="s">
        <v>501</v>
      </c>
      <c r="B134" s="1" t="s">
        <v>17</v>
      </c>
      <c r="C134" s="7">
        <f>(E134*Scoring!C$16)+(F134*Scoring!E$17)+(G134*Scoring!C$18)+(H134*Scoring!E$13)+(I134*Scoring!C$14)+(J134*Scoring!C$20)+(K134*Scoring!C$19)+(L134*Scoring!C$20)</f>
        <v>30.192098584</v>
      </c>
      <c r="D134" s="5">
        <f>SUMIF(Bye!A:A, B134, Bye!B:B)</f>
        <v>6</v>
      </c>
      <c r="E134" s="1">
        <v>11.876923079999999</v>
      </c>
      <c r="F134" s="1">
        <v>126.11687000000001</v>
      </c>
      <c r="G134" s="1">
        <v>0.96724808399999995</v>
      </c>
      <c r="H134" s="1">
        <v>0</v>
      </c>
      <c r="I134" s="1">
        <v>0</v>
      </c>
      <c r="J134" s="1">
        <v>0.1</v>
      </c>
      <c r="K134" s="1">
        <v>0</v>
      </c>
      <c r="L134" s="1">
        <v>0</v>
      </c>
      <c r="M134"/>
      <c r="N134"/>
      <c r="O134"/>
    </row>
    <row r="135" spans="1:15" x14ac:dyDescent="0.25">
      <c r="A135" s="1" t="s">
        <v>506</v>
      </c>
      <c r="B135" s="1" t="s">
        <v>16</v>
      </c>
      <c r="C135" s="7">
        <f>(E135*Scoring!C$16)+(F135*Scoring!E$17)+(G135*Scoring!C$18)+(H135*Scoring!E$13)+(I135*Scoring!C$14)+(J135*Scoring!C$20)+(K135*Scoring!C$19)+(L135*Scoring!C$20)</f>
        <v>32.561551054799999</v>
      </c>
      <c r="D135" s="5">
        <f>SUMIF(Bye!A:A, B135, Bye!B:B)</f>
        <v>10</v>
      </c>
      <c r="E135" s="1">
        <v>12.35</v>
      </c>
      <c r="F135" s="1">
        <v>124.45290799999999</v>
      </c>
      <c r="G135" s="1">
        <v>1.2892485039999999</v>
      </c>
      <c r="H135" s="1">
        <v>1.307692308</v>
      </c>
      <c r="I135" s="1">
        <v>0</v>
      </c>
      <c r="J135" s="1">
        <v>0.1</v>
      </c>
      <c r="K135" s="1">
        <v>0</v>
      </c>
      <c r="L135" s="1">
        <v>0</v>
      </c>
      <c r="M135"/>
      <c r="N135"/>
      <c r="O135"/>
    </row>
    <row r="136" spans="1:15" x14ac:dyDescent="0.25">
      <c r="A136" s="1" t="s">
        <v>377</v>
      </c>
      <c r="B136" s="1" t="s">
        <v>40</v>
      </c>
      <c r="C136" s="7">
        <f>(E136*Scoring!C$16)+(F136*Scoring!E$17)+(G136*Scoring!C$18)+(H136*Scoring!E$13)+(I136*Scoring!C$14)+(J136*Scoring!C$20)+(K136*Scoring!C$19)+(L136*Scoring!C$20)</f>
        <v>28.112859149999998</v>
      </c>
      <c r="D136" s="5">
        <f>SUMIF(Bye!A:A, B136, Bye!B:B)</f>
        <v>10</v>
      </c>
      <c r="E136" s="1">
        <v>10.45</v>
      </c>
      <c r="F136" s="1">
        <v>116.6285915</v>
      </c>
      <c r="G136" s="1">
        <v>1</v>
      </c>
      <c r="H136" s="1">
        <v>1</v>
      </c>
      <c r="I136" s="1">
        <v>0</v>
      </c>
      <c r="J136" s="1">
        <v>0.1</v>
      </c>
      <c r="K136" s="1">
        <v>0</v>
      </c>
      <c r="L136" s="1">
        <v>0</v>
      </c>
      <c r="M136"/>
      <c r="N136"/>
      <c r="O136"/>
    </row>
    <row r="137" spans="1:15" x14ac:dyDescent="0.25">
      <c r="A137" s="1" t="s">
        <v>259</v>
      </c>
      <c r="B137" s="1" t="s">
        <v>25</v>
      </c>
      <c r="C137" s="7">
        <f>(E137*Scoring!C$16)+(F137*Scoring!E$17)+(G137*Scoring!C$18)+(H137*Scoring!E$13)+(I137*Scoring!C$14)+(J137*Scoring!C$20)+(K137*Scoring!C$19)+(L137*Scoring!C$20)</f>
        <v>21.951054159999998</v>
      </c>
      <c r="D137" s="5">
        <f>SUMIF(Bye!A:A, B137, Bye!B:B)</f>
        <v>5</v>
      </c>
      <c r="E137" s="1">
        <v>8.4499999999999993</v>
      </c>
      <c r="F137" s="1">
        <v>106.0105416</v>
      </c>
      <c r="G137" s="1">
        <v>0.5</v>
      </c>
      <c r="H137" s="1">
        <v>0</v>
      </c>
      <c r="I137" s="1">
        <v>0</v>
      </c>
      <c r="J137" s="1">
        <v>0.1</v>
      </c>
      <c r="K137" s="1">
        <v>0</v>
      </c>
      <c r="L137" s="1">
        <v>0</v>
      </c>
      <c r="M137"/>
      <c r="N137"/>
      <c r="O137"/>
    </row>
    <row r="138" spans="1:15" x14ac:dyDescent="0.25">
      <c r="A138" s="1" t="s">
        <v>504</v>
      </c>
      <c r="B138" s="1" t="s">
        <v>25</v>
      </c>
      <c r="C138" s="7">
        <f>(E138*Scoring!C$16)+(F138*Scoring!E$17)+(G138*Scoring!C$18)+(H138*Scoring!E$13)+(I138*Scoring!C$14)+(J138*Scoring!C$20)+(K138*Scoring!C$19)+(L138*Scoring!C$20)</f>
        <v>22.292149713000001</v>
      </c>
      <c r="D138" s="5">
        <f>SUMIF(Bye!A:A, B138, Bye!B:B)</f>
        <v>5</v>
      </c>
      <c r="E138" s="1">
        <v>6.0666666669999998</v>
      </c>
      <c r="F138" s="1">
        <v>101.5881638</v>
      </c>
      <c r="G138" s="1">
        <v>1.011111111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/>
      <c r="N138"/>
      <c r="O138"/>
    </row>
    <row r="139" spans="1:15" x14ac:dyDescent="0.25">
      <c r="A139" s="1" t="s">
        <v>505</v>
      </c>
      <c r="B139" s="1" t="s">
        <v>48</v>
      </c>
      <c r="C139" s="7">
        <f>(E139*Scoring!C$16)+(F139*Scoring!E$17)+(G139*Scoring!C$18)+(H139*Scoring!E$13)+(I139*Scoring!C$14)+(J139*Scoring!C$20)+(K139*Scoring!C$19)+(L139*Scoring!C$20)</f>
        <v>20.377358492000003</v>
      </c>
      <c r="D139" s="5">
        <f>SUMIF(Bye!A:A, B139, Bye!B:B)</f>
        <v>9</v>
      </c>
      <c r="E139" s="1">
        <v>8.2075471699999998</v>
      </c>
      <c r="F139" s="1">
        <v>87.735849060000007</v>
      </c>
      <c r="G139" s="1">
        <v>0.56603773599999996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/>
      <c r="N139"/>
      <c r="O139"/>
    </row>
    <row r="140" spans="1:15" x14ac:dyDescent="0.25">
      <c r="A140" s="1" t="s">
        <v>462</v>
      </c>
      <c r="B140" s="1" t="s">
        <v>48</v>
      </c>
      <c r="C140" s="7">
        <f>(E140*Scoring!C$16)+(F140*Scoring!E$17)+(G140*Scoring!C$18)+(H140*Scoring!E$13)+(I140*Scoring!C$14)+(J140*Scoring!C$20)+(K140*Scoring!C$19)+(L140*Scoring!C$20)</f>
        <v>19.366828782999999</v>
      </c>
      <c r="D140" s="5">
        <f>SUMIF(Bye!A:A, B140, Bye!B:B)</f>
        <v>9</v>
      </c>
      <c r="E140" s="1">
        <v>7.4124999999999996</v>
      </c>
      <c r="F140" s="1">
        <v>86.230787829999997</v>
      </c>
      <c r="G140" s="1">
        <v>0.35</v>
      </c>
      <c r="H140" s="1">
        <v>12.3125</v>
      </c>
      <c r="I140" s="1">
        <v>0</v>
      </c>
      <c r="J140" s="1">
        <v>0</v>
      </c>
      <c r="K140" s="1">
        <v>0</v>
      </c>
      <c r="L140" s="1">
        <v>0</v>
      </c>
      <c r="M140"/>
      <c r="N140"/>
      <c r="O140"/>
    </row>
    <row r="141" spans="1:15" x14ac:dyDescent="0.25">
      <c r="A141" s="1" t="s">
        <v>461</v>
      </c>
      <c r="B141" s="1" t="s">
        <v>28</v>
      </c>
      <c r="C141" s="7">
        <f>(E141*Scoring!C$16)+(F141*Scoring!E$17)+(G141*Scoring!C$18)+(H141*Scoring!E$13)+(I141*Scoring!C$14)+(J141*Scoring!C$20)+(K141*Scoring!C$19)+(L141*Scoring!C$20)</f>
        <v>29.872150976000004</v>
      </c>
      <c r="D141" s="5">
        <f>SUMIF(Bye!A:A, B141, Bye!B:B)</f>
        <v>5</v>
      </c>
      <c r="E141" s="1">
        <v>8.5500000000000007</v>
      </c>
      <c r="F141" s="1">
        <v>85.331033579999996</v>
      </c>
      <c r="G141" s="1">
        <v>1.803174603</v>
      </c>
      <c r="H141" s="1">
        <v>16.7</v>
      </c>
      <c r="I141" s="1">
        <v>0.05</v>
      </c>
      <c r="J141" s="1">
        <v>0</v>
      </c>
      <c r="K141" s="1">
        <v>0</v>
      </c>
      <c r="L141" s="1">
        <v>0</v>
      </c>
      <c r="M141"/>
      <c r="N141"/>
      <c r="O141"/>
    </row>
    <row r="142" spans="1:15" x14ac:dyDescent="0.25">
      <c r="A142" s="1" t="s">
        <v>503</v>
      </c>
      <c r="B142" s="1" t="s">
        <v>12</v>
      </c>
      <c r="C142" s="7">
        <f>(E142*Scoring!C$16)+(F142*Scoring!E$17)+(G142*Scoring!C$18)+(H142*Scoring!E$13)+(I142*Scoring!C$14)+(J142*Scoring!C$20)+(K142*Scoring!C$19)+(L142*Scoring!C$20)</f>
        <v>19.764150944500003</v>
      </c>
      <c r="D142" s="5">
        <f>SUMIF(Bye!A:A, B142, Bye!B:B)</f>
        <v>7</v>
      </c>
      <c r="E142" s="1">
        <v>6.3207547169999998</v>
      </c>
      <c r="F142" s="1">
        <v>81.886792450000002</v>
      </c>
      <c r="G142" s="1">
        <v>0.84905660400000005</v>
      </c>
      <c r="H142" s="1">
        <v>1.6037735849999999</v>
      </c>
      <c r="I142" s="1">
        <v>0</v>
      </c>
      <c r="J142" s="1">
        <v>0</v>
      </c>
      <c r="K142" s="1">
        <v>0</v>
      </c>
      <c r="L142" s="1">
        <v>0</v>
      </c>
      <c r="M142"/>
      <c r="N142"/>
      <c r="O142"/>
    </row>
    <row r="143" spans="1:15" x14ac:dyDescent="0.25">
      <c r="A143" s="1" t="s">
        <v>486</v>
      </c>
      <c r="B143" s="1" t="s">
        <v>48</v>
      </c>
      <c r="C143" s="7">
        <f>(E143*Scoring!C$16)+(F143*Scoring!E$17)+(G143*Scoring!C$18)+(H143*Scoring!E$13)+(I143*Scoring!C$14)+(J143*Scoring!C$20)+(K143*Scoring!C$19)+(L143*Scoring!C$20)</f>
        <v>18.846010120000003</v>
      </c>
      <c r="D143" s="5">
        <f>SUMIF(Bye!A:A, B143, Bye!B:B)</f>
        <v>9</v>
      </c>
      <c r="E143" s="1">
        <v>8.65625</v>
      </c>
      <c r="F143" s="1">
        <v>80.897601199999997</v>
      </c>
      <c r="G143" s="1">
        <v>0.35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/>
      <c r="N143"/>
      <c r="O143"/>
    </row>
    <row r="144" spans="1:15" x14ac:dyDescent="0.25">
      <c r="A144" s="1" t="s">
        <v>508</v>
      </c>
      <c r="B144" s="1" t="s">
        <v>55</v>
      </c>
      <c r="C144" s="7">
        <f>(E144*Scoring!C$16)+(F144*Scoring!E$17)+(G144*Scoring!C$18)+(H144*Scoring!E$13)+(I144*Scoring!C$14)+(J144*Scoring!C$20)+(K144*Scoring!C$19)+(L144*Scoring!C$20)</f>
        <v>14.242000000000003</v>
      </c>
      <c r="D144" s="5">
        <f>SUMIF(Bye!A:A, B144, Bye!B:B)</f>
        <v>12</v>
      </c>
      <c r="E144" s="1">
        <v>4.6500000000000004</v>
      </c>
      <c r="F144" s="1">
        <v>76.42</v>
      </c>
      <c r="G144" s="1">
        <v>0.3</v>
      </c>
      <c r="H144" s="1">
        <v>1.5</v>
      </c>
      <c r="I144" s="1">
        <v>0</v>
      </c>
      <c r="J144" s="1">
        <v>0</v>
      </c>
      <c r="K144" s="1">
        <v>0</v>
      </c>
      <c r="L144" s="1">
        <v>0</v>
      </c>
      <c r="M144"/>
      <c r="N144"/>
      <c r="O144"/>
    </row>
    <row r="145" spans="1:15" x14ac:dyDescent="0.25">
      <c r="A145" s="1" t="s">
        <v>509</v>
      </c>
      <c r="B145" s="1" t="s">
        <v>26</v>
      </c>
      <c r="C145" s="7">
        <f>(E145*Scoring!C$16)+(F145*Scoring!E$17)+(G145*Scoring!C$18)+(H145*Scoring!E$13)+(I145*Scoring!C$14)+(J145*Scoring!C$20)+(K145*Scoring!C$19)+(L145*Scoring!C$20)</f>
        <v>16.5188679233</v>
      </c>
      <c r="D145" s="5">
        <f>SUMIF(Bye!A:A, B145, Bye!B:B)</f>
        <v>11</v>
      </c>
      <c r="E145" s="1">
        <v>6.226415094</v>
      </c>
      <c r="F145" s="1">
        <v>72.735849060000007</v>
      </c>
      <c r="G145" s="1">
        <v>0.47169811299999997</v>
      </c>
      <c r="H145" s="1">
        <v>1.886792453</v>
      </c>
      <c r="I145" s="1">
        <v>0</v>
      </c>
      <c r="J145" s="1">
        <v>0</v>
      </c>
      <c r="K145" s="1">
        <v>0</v>
      </c>
      <c r="L145" s="1">
        <v>0</v>
      </c>
      <c r="M145"/>
      <c r="N145"/>
      <c r="O145"/>
    </row>
    <row r="146" spans="1:15" x14ac:dyDescent="0.25">
      <c r="A146" s="1" t="s">
        <v>510</v>
      </c>
      <c r="B146" s="1" t="s">
        <v>28</v>
      </c>
      <c r="C146" s="7">
        <f>(E146*Scoring!C$16)+(F146*Scoring!E$17)+(G146*Scoring!C$18)+(H146*Scoring!E$13)+(I146*Scoring!C$14)+(J146*Scoring!C$20)+(K146*Scoring!C$19)+(L146*Scoring!C$20)</f>
        <v>16.207547171000002</v>
      </c>
      <c r="D146" s="5">
        <f>SUMIF(Bye!A:A, B146, Bye!B:B)</f>
        <v>5</v>
      </c>
      <c r="E146" s="1">
        <v>5.8490566040000003</v>
      </c>
      <c r="F146" s="1">
        <v>69.622641509999994</v>
      </c>
      <c r="G146" s="1">
        <v>0.56603773599999996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/>
      <c r="N146"/>
      <c r="O146"/>
    </row>
    <row r="147" spans="1:15" x14ac:dyDescent="0.25">
      <c r="A147" s="1" t="s">
        <v>511</v>
      </c>
      <c r="B147" s="1" t="s">
        <v>25</v>
      </c>
      <c r="C147" s="7">
        <f>(E147*Scoring!C$16)+(F147*Scoring!E$17)+(G147*Scoring!C$18)+(H147*Scoring!E$13)+(I147*Scoring!C$14)+(J147*Scoring!C$20)+(K147*Scoring!C$19)+(L147*Scoring!C$20)</f>
        <v>16.820754718</v>
      </c>
      <c r="D147" s="5">
        <f>SUMIF(Bye!A:A, B147, Bye!B:B)</f>
        <v>5</v>
      </c>
      <c r="E147" s="1">
        <v>6.6037735849999999</v>
      </c>
      <c r="F147" s="1">
        <v>68.207547169999998</v>
      </c>
      <c r="G147" s="1">
        <v>0.56603773599999996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/>
      <c r="N147"/>
      <c r="O147"/>
    </row>
    <row r="148" spans="1:15" x14ac:dyDescent="0.25">
      <c r="A148" s="1" t="s">
        <v>465</v>
      </c>
      <c r="B148" s="1" t="s">
        <v>24</v>
      </c>
      <c r="C148" s="7">
        <f>(E148*Scoring!C$16)+(F148*Scoring!E$17)+(G148*Scoring!C$18)+(H148*Scoring!E$13)+(I148*Scoring!C$14)+(J148*Scoring!C$20)+(K148*Scoring!C$19)+(L148*Scoring!C$20)</f>
        <v>12.855213707999999</v>
      </c>
      <c r="D148" s="5">
        <f>SUMIF(Bye!A:A, B148, Bye!B:B)</f>
        <v>9</v>
      </c>
      <c r="E148" s="1">
        <v>4.55</v>
      </c>
      <c r="F148" s="1">
        <v>64.552137079999994</v>
      </c>
      <c r="G148" s="1">
        <v>0.25</v>
      </c>
      <c r="H148" s="1">
        <v>3.5</v>
      </c>
      <c r="I148" s="1">
        <v>0</v>
      </c>
      <c r="J148" s="1">
        <v>0</v>
      </c>
      <c r="K148" s="1">
        <v>0</v>
      </c>
      <c r="L148" s="1">
        <v>0</v>
      </c>
      <c r="M148"/>
      <c r="N148"/>
      <c r="O148"/>
    </row>
    <row r="149" spans="1:15" x14ac:dyDescent="0.25">
      <c r="A149" s="1" t="s">
        <v>393</v>
      </c>
      <c r="B149" s="1" t="s">
        <v>12</v>
      </c>
      <c r="C149" s="7">
        <f>(E149*Scoring!C$16)+(F149*Scoring!E$17)+(G149*Scoring!C$18)+(H149*Scoring!E$13)+(I149*Scoring!C$14)+(J149*Scoring!C$20)+(K149*Scoring!C$19)+(L149*Scoring!C$20)</f>
        <v>14.490566038500001</v>
      </c>
      <c r="D149" s="5">
        <f>SUMIF(Bye!A:A, B149, Bye!B:B)</f>
        <v>7</v>
      </c>
      <c r="E149" s="1">
        <v>4.6226415090000001</v>
      </c>
      <c r="F149" s="1">
        <v>63.113207549999998</v>
      </c>
      <c r="G149" s="1">
        <v>0.56603773599999996</v>
      </c>
      <c r="H149" s="1">
        <v>1.6037735849999999</v>
      </c>
      <c r="I149" s="1">
        <v>0</v>
      </c>
      <c r="J149" s="1">
        <v>0</v>
      </c>
      <c r="K149" s="1">
        <v>0</v>
      </c>
      <c r="L149" s="1">
        <v>0</v>
      </c>
      <c r="M149"/>
      <c r="N149"/>
      <c r="O149"/>
    </row>
    <row r="150" spans="1:15" x14ac:dyDescent="0.25">
      <c r="A150" s="1" t="s">
        <v>507</v>
      </c>
      <c r="B150" s="1" t="s">
        <v>41</v>
      </c>
      <c r="C150" s="7">
        <f>(E150*Scoring!C$16)+(F150*Scoring!E$17)+(G150*Scoring!C$18)+(H150*Scoring!E$13)+(I150*Scoring!C$14)+(J150*Scoring!C$20)+(K150*Scoring!C$19)+(L150*Scoring!C$20)</f>
        <v>9.2799999999999976</v>
      </c>
      <c r="D150" s="5">
        <f>SUMIF(Bye!A:A, B150, Bye!B:B)</f>
        <v>6</v>
      </c>
      <c r="E150" s="1">
        <v>3.55</v>
      </c>
      <c r="F150" s="1">
        <v>39.799999999999997</v>
      </c>
      <c r="G150" s="1">
        <v>0.3</v>
      </c>
      <c r="H150" s="1">
        <v>0</v>
      </c>
      <c r="I150" s="1">
        <v>0</v>
      </c>
      <c r="J150" s="1">
        <v>0.05</v>
      </c>
      <c r="K150" s="1">
        <v>0</v>
      </c>
      <c r="L150" s="1">
        <v>0</v>
      </c>
      <c r="M150"/>
      <c r="N150"/>
      <c r="O15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A814-F243-4B82-8157-716EC2BFC4CC}">
  <dimension ref="A1:K50"/>
  <sheetViews>
    <sheetView workbookViewId="0">
      <selection activeCell="E2" sqref="E2:I50"/>
    </sheetView>
  </sheetViews>
  <sheetFormatPr defaultRowHeight="15" x14ac:dyDescent="0.25"/>
  <cols>
    <col min="1" max="1" width="16" style="1" bestFit="1" customWidth="1"/>
    <col min="2" max="2" width="16" style="1" customWidth="1"/>
    <col min="3" max="3" width="12.28515625" style="2" customWidth="1"/>
    <col min="4" max="4" width="6.5703125" style="3" bestFit="1" customWidth="1"/>
    <col min="5" max="7" width="9.140625" style="1"/>
    <col min="9" max="9" width="26.7109375" bestFit="1" customWidth="1"/>
    <col min="10" max="11" width="9.140625" style="1"/>
  </cols>
  <sheetData>
    <row r="1" spans="1:11" x14ac:dyDescent="0.25">
      <c r="A1" s="1" t="s">
        <v>0</v>
      </c>
      <c r="B1" s="1" t="s">
        <v>194</v>
      </c>
      <c r="C1" s="2" t="s">
        <v>139</v>
      </c>
      <c r="D1" s="3" t="s">
        <v>199</v>
      </c>
      <c r="E1" s="1" t="s">
        <v>59</v>
      </c>
      <c r="F1" s="1" t="s">
        <v>4</v>
      </c>
      <c r="G1" s="1" t="s">
        <v>5</v>
      </c>
      <c r="H1" s="1" t="s">
        <v>10</v>
      </c>
      <c r="I1" s="1" t="s">
        <v>399</v>
      </c>
      <c r="J1"/>
      <c r="K1"/>
    </row>
    <row r="2" spans="1:11" x14ac:dyDescent="0.25">
      <c r="A2" s="1" t="s">
        <v>268</v>
      </c>
      <c r="B2" s="1" t="s">
        <v>21</v>
      </c>
      <c r="C2" s="7">
        <f>(E2*Scoring!C$16)+(F2*Scoring!E$17)+(G2*Scoring!C$18)+(H2*Scoring!C$20)+(I2*Scoring!C$19)</f>
        <v>252.46460537000002</v>
      </c>
      <c r="D2" s="3">
        <f>SUMIF(Bye!A:A, B2, Bye!B:B)</f>
        <v>8</v>
      </c>
      <c r="E2" s="1">
        <v>104.23333340000001</v>
      </c>
      <c r="F2" s="1">
        <v>1077.808988</v>
      </c>
      <c r="G2" s="1">
        <v>5.4500621950000001</v>
      </c>
      <c r="H2" s="1">
        <v>0.5</v>
      </c>
      <c r="I2" s="1">
        <v>2.75</v>
      </c>
      <c r="J2"/>
      <c r="K2"/>
    </row>
    <row r="3" spans="1:11" x14ac:dyDescent="0.25">
      <c r="A3" s="1" t="s">
        <v>394</v>
      </c>
      <c r="B3" s="1" t="s">
        <v>50</v>
      </c>
      <c r="C3" s="7">
        <f>(E3*Scoring!C$16)+(F3*Scoring!E$17)+(G3*Scoring!C$18)+(H3*Scoring!C$20)+(I3*Scoring!C$19)</f>
        <v>243.66594580399999</v>
      </c>
      <c r="D3" s="3">
        <f>SUMIF(Bye!A:A, B3, Bye!B:B)</f>
        <v>8</v>
      </c>
      <c r="E3" s="1">
        <v>93.45</v>
      </c>
      <c r="F3" s="1">
        <v>1057.602496</v>
      </c>
      <c r="G3" s="1">
        <v>5.7426160340000001</v>
      </c>
      <c r="H3" s="1">
        <v>0.5</v>
      </c>
      <c r="I3" s="1">
        <v>3.5</v>
      </c>
      <c r="J3"/>
      <c r="K3"/>
    </row>
    <row r="4" spans="1:11" x14ac:dyDescent="0.25">
      <c r="A4" s="1" t="s">
        <v>106</v>
      </c>
      <c r="B4" s="1" t="s">
        <v>44</v>
      </c>
      <c r="C4" s="7">
        <f>(E4*Scoring!C$16)+(F4*Scoring!E$17)+(G4*Scoring!C$18)+(H4*Scoring!C$20)+(I4*Scoring!C$19)</f>
        <v>226.390759882</v>
      </c>
      <c r="D4" s="3">
        <f>SUMIF(Bye!A:A, B4, Bye!B:B)</f>
        <v>14</v>
      </c>
      <c r="E4" s="1">
        <v>73.460400000000007</v>
      </c>
      <c r="F4" s="1">
        <v>970.15657620000002</v>
      </c>
      <c r="G4" s="1">
        <v>7.1524503770000001</v>
      </c>
      <c r="H4" s="1">
        <v>0.5</v>
      </c>
      <c r="I4" s="1">
        <v>4.5</v>
      </c>
      <c r="J4"/>
      <c r="K4"/>
    </row>
    <row r="5" spans="1:11" x14ac:dyDescent="0.25">
      <c r="A5" s="1" t="s">
        <v>105</v>
      </c>
      <c r="B5" s="1" t="s">
        <v>14</v>
      </c>
      <c r="C5" s="7">
        <f>(E5*Scoring!C$16)+(F5*Scoring!E$17)+(G5*Scoring!C$18)+(H5*Scoring!C$20)+(I5*Scoring!C$19)</f>
        <v>190.25777065399998</v>
      </c>
      <c r="D5" s="3">
        <f>SUMIF(Bye!A:A, B5, Bye!B:B)</f>
        <v>10</v>
      </c>
      <c r="E5" s="1">
        <v>77.459999999999994</v>
      </c>
      <c r="F5" s="1">
        <v>725.14779950000002</v>
      </c>
      <c r="G5" s="1">
        <v>5.8638317840000003</v>
      </c>
      <c r="H5" s="1">
        <v>0.9</v>
      </c>
      <c r="I5" s="1">
        <v>2</v>
      </c>
      <c r="J5"/>
      <c r="K5"/>
    </row>
    <row r="6" spans="1:11" x14ac:dyDescent="0.25">
      <c r="A6" s="1" t="s">
        <v>107</v>
      </c>
      <c r="B6" s="1" t="s">
        <v>12</v>
      </c>
      <c r="C6" s="7">
        <f>(E6*Scoring!C$16)+(F6*Scoring!E$17)+(G6*Scoring!C$18)+(H6*Scoring!C$20)+(I6*Scoring!C$19)</f>
        <v>183.36987303000001</v>
      </c>
      <c r="D6" s="3">
        <f>SUMIF(Bye!A:A, B6, Bye!B:B)</f>
        <v>7</v>
      </c>
      <c r="E6" s="1">
        <v>55.431249999999999</v>
      </c>
      <c r="F6" s="1">
        <v>684.15728290000004</v>
      </c>
      <c r="G6" s="1">
        <v>8.8538157900000005</v>
      </c>
      <c r="H6" s="1">
        <v>0.8</v>
      </c>
      <c r="I6" s="1">
        <v>2.4</v>
      </c>
      <c r="J6"/>
      <c r="K6"/>
    </row>
    <row r="7" spans="1:11" x14ac:dyDescent="0.25">
      <c r="A7" s="1" t="s">
        <v>343</v>
      </c>
      <c r="B7" s="1" t="s">
        <v>35</v>
      </c>
      <c r="C7" s="7">
        <f>(E7*Scoring!C$16)+(F7*Scoring!E$17)+(G7*Scoring!C$18)+(H7*Scoring!C$20)+(I7*Scoring!C$19)</f>
        <v>176.53981885000002</v>
      </c>
      <c r="D7" s="3">
        <f>SUMIF(Bye!A:A, B7, Bye!B:B)</f>
        <v>8</v>
      </c>
      <c r="E7" s="1">
        <v>56.816666669999996</v>
      </c>
      <c r="F7" s="1">
        <v>664.2315218</v>
      </c>
      <c r="G7" s="1">
        <v>7.65</v>
      </c>
      <c r="H7" s="1">
        <v>0.4</v>
      </c>
      <c r="I7" s="1">
        <v>2.6</v>
      </c>
      <c r="J7"/>
      <c r="K7"/>
    </row>
    <row r="8" spans="1:11" x14ac:dyDescent="0.25">
      <c r="A8" s="1" t="s">
        <v>118</v>
      </c>
      <c r="B8" s="1" t="s">
        <v>31</v>
      </c>
      <c r="C8" s="7">
        <f>(E8*Scoring!C$16)+(F8*Scoring!E$17)+(G8*Scoring!C$18)+(H8*Scoring!C$20)+(I8*Scoring!C$19)</f>
        <v>173.429593936</v>
      </c>
      <c r="D8" s="3">
        <f>SUMIF(Bye!A:A, B8, Bye!B:B)</f>
        <v>9</v>
      </c>
      <c r="E8" s="1">
        <v>73.262500000000003</v>
      </c>
      <c r="F8" s="1">
        <v>640.75498010000001</v>
      </c>
      <c r="G8" s="1">
        <v>5.4985993210000004</v>
      </c>
      <c r="H8" s="1">
        <v>0.8</v>
      </c>
      <c r="I8" s="1">
        <v>1.3</v>
      </c>
      <c r="J8"/>
      <c r="K8"/>
    </row>
    <row r="9" spans="1:11" x14ac:dyDescent="0.25">
      <c r="A9" s="1" t="s">
        <v>108</v>
      </c>
      <c r="B9" s="1" t="s">
        <v>56</v>
      </c>
      <c r="C9" s="7">
        <f>(E9*Scoring!C$16)+(F9*Scoring!E$17)+(G9*Scoring!C$18)+(H9*Scoring!C$20)+(I9*Scoring!C$19)</f>
        <v>168.01448058800003</v>
      </c>
      <c r="D9" s="3">
        <f>SUMIF(Bye!A:A, B9, Bye!B:B)</f>
        <v>12</v>
      </c>
      <c r="E9" s="1">
        <v>63.6</v>
      </c>
      <c r="F9" s="1">
        <v>606.77797169999997</v>
      </c>
      <c r="G9" s="1">
        <v>7.1561139029999996</v>
      </c>
      <c r="H9" s="1">
        <v>0.1</v>
      </c>
      <c r="I9" s="1">
        <v>0.3</v>
      </c>
      <c r="J9"/>
      <c r="K9"/>
    </row>
    <row r="10" spans="1:11" x14ac:dyDescent="0.25">
      <c r="A10" s="1" t="s">
        <v>471</v>
      </c>
      <c r="B10" s="1" t="s">
        <v>53</v>
      </c>
      <c r="C10" s="7">
        <f>(E10*Scoring!C$16)+(F10*Scoring!E$17)+(G10*Scoring!C$18)+(H10*Scoring!C$20)+(I10*Scoring!C$19)</f>
        <v>164.31405049</v>
      </c>
      <c r="D10" s="3">
        <f>SUMIF(Bye!A:A, B10, Bye!B:B)</f>
        <v>12</v>
      </c>
      <c r="E10" s="1">
        <v>68.099999999999994</v>
      </c>
      <c r="F10" s="1">
        <v>714.1405049</v>
      </c>
      <c r="G10" s="1">
        <v>4.1500000000000004</v>
      </c>
      <c r="H10" s="1">
        <v>0.1</v>
      </c>
      <c r="I10" s="1">
        <v>0</v>
      </c>
      <c r="J10"/>
      <c r="K10"/>
    </row>
    <row r="11" spans="1:11" x14ac:dyDescent="0.25">
      <c r="A11" s="1" t="s">
        <v>116</v>
      </c>
      <c r="B11" s="1" t="s">
        <v>41</v>
      </c>
      <c r="C11" s="7">
        <f>(E11*Scoring!C$16)+(F11*Scoring!E$17)+(G11*Scoring!C$18)+(H11*Scoring!C$20)+(I11*Scoring!C$19)</f>
        <v>162.379863368</v>
      </c>
      <c r="D11" s="3">
        <f>SUMIF(Bye!A:A, B11, Bye!B:B)</f>
        <v>6</v>
      </c>
      <c r="E11" s="1">
        <v>66.8</v>
      </c>
      <c r="F11" s="1">
        <v>696.64689380000004</v>
      </c>
      <c r="G11" s="1">
        <v>3.6525289980000002</v>
      </c>
      <c r="H11" s="1">
        <v>0.5</v>
      </c>
      <c r="I11" s="1">
        <v>1.5</v>
      </c>
      <c r="J11"/>
      <c r="K11"/>
    </row>
    <row r="12" spans="1:11" x14ac:dyDescent="0.25">
      <c r="A12" s="1" t="s">
        <v>270</v>
      </c>
      <c r="B12" s="1" t="s">
        <v>16</v>
      </c>
      <c r="C12" s="7">
        <f>(E12*Scoring!C$16)+(F12*Scoring!E$17)+(G12*Scoring!C$18)+(H12*Scoring!C$20)+(I12*Scoring!C$19)</f>
        <v>156.31040222400003</v>
      </c>
      <c r="D12" s="3">
        <f>SUMIF(Bye!A:A, B12, Bye!B:B)</f>
        <v>10</v>
      </c>
      <c r="E12" s="1">
        <v>67.78</v>
      </c>
      <c r="F12" s="1">
        <v>625.98125570000002</v>
      </c>
      <c r="G12" s="1">
        <v>4.4720461089999999</v>
      </c>
      <c r="H12" s="1">
        <v>1.2</v>
      </c>
      <c r="I12" s="1">
        <v>0.1</v>
      </c>
      <c r="J12"/>
      <c r="K12"/>
    </row>
    <row r="13" spans="1:11" x14ac:dyDescent="0.25">
      <c r="A13" s="1" t="s">
        <v>109</v>
      </c>
      <c r="B13" s="1" t="s">
        <v>45</v>
      </c>
      <c r="C13" s="7">
        <f>(E13*Scoring!C$16)+(F13*Scoring!E$17)+(G13*Scoring!C$18)+(H13*Scoring!C$20)+(I13*Scoring!C$19)</f>
        <v>154.12006581400001</v>
      </c>
      <c r="D13" s="3">
        <f>SUMIF(Bye!A:A, B13, Bye!B:B)</f>
        <v>12</v>
      </c>
      <c r="E13" s="1">
        <v>68.503</v>
      </c>
      <c r="F13" s="1">
        <v>599.48642819999998</v>
      </c>
      <c r="G13" s="1">
        <v>4.2280704990000002</v>
      </c>
      <c r="H13" s="1">
        <v>0.9</v>
      </c>
      <c r="I13" s="1">
        <v>0.4</v>
      </c>
      <c r="J13"/>
      <c r="K13"/>
    </row>
    <row r="14" spans="1:11" x14ac:dyDescent="0.25">
      <c r="A14" s="1" t="s">
        <v>115</v>
      </c>
      <c r="B14" s="1" t="s">
        <v>29</v>
      </c>
      <c r="C14" s="7">
        <f>(E14*Scoring!C$16)+(F14*Scoring!E$17)+(G14*Scoring!C$18)+(H14*Scoring!C$20)+(I14*Scoring!C$19)</f>
        <v>152.46105038200002</v>
      </c>
      <c r="D14" s="3">
        <f>SUMIF(Bye!A:A, B14, Bye!B:B)</f>
        <v>9</v>
      </c>
      <c r="E14" s="1">
        <v>62.242857149999999</v>
      </c>
      <c r="F14" s="1">
        <v>662.33255340000005</v>
      </c>
      <c r="G14" s="1">
        <v>3.8308229819999999</v>
      </c>
      <c r="H14" s="1">
        <v>0.5</v>
      </c>
      <c r="I14" s="1">
        <v>0.5</v>
      </c>
      <c r="J14"/>
      <c r="K14"/>
    </row>
    <row r="15" spans="1:11" x14ac:dyDescent="0.25">
      <c r="A15" s="1" t="s">
        <v>345</v>
      </c>
      <c r="B15" s="1" t="s">
        <v>28</v>
      </c>
      <c r="C15" s="7">
        <f>(E15*Scoring!C$16)+(F15*Scoring!E$17)+(G15*Scoring!C$18)+(H15*Scoring!C$20)+(I15*Scoring!C$19)</f>
        <v>148.25978890599998</v>
      </c>
      <c r="D15" s="3">
        <f>SUMIF(Bye!A:A, B15, Bye!B:B)</f>
        <v>5</v>
      </c>
      <c r="E15" s="1">
        <v>51.885714290000003</v>
      </c>
      <c r="F15" s="1">
        <v>653.40741279999997</v>
      </c>
      <c r="G15" s="1">
        <v>4.8555555559999997</v>
      </c>
      <c r="H15" s="1">
        <v>0.8</v>
      </c>
      <c r="I15" s="1">
        <v>0.9</v>
      </c>
      <c r="J15"/>
      <c r="K15"/>
    </row>
    <row r="16" spans="1:11" x14ac:dyDescent="0.25">
      <c r="A16" s="1" t="s">
        <v>466</v>
      </c>
      <c r="B16" s="1" t="s">
        <v>46</v>
      </c>
      <c r="C16" s="7">
        <f>(E16*Scoring!C$16)+(F16*Scoring!E$17)+(G16*Scoring!C$18)+(H16*Scoring!C$20)+(I16*Scoring!C$19)</f>
        <v>137.63257443800003</v>
      </c>
      <c r="D16" s="3">
        <f>SUMIF(Bye!A:A, B16, Bye!B:B)</f>
        <v>11</v>
      </c>
      <c r="E16" s="1">
        <v>51.25</v>
      </c>
      <c r="F16" s="1">
        <v>564.19318620000001</v>
      </c>
      <c r="G16" s="1">
        <v>4.6272093029999999</v>
      </c>
      <c r="H16" s="1">
        <v>1.1000000000000001</v>
      </c>
      <c r="I16" s="1">
        <v>1.1000000000000001</v>
      </c>
      <c r="J16"/>
      <c r="K16"/>
    </row>
    <row r="17" spans="1:11" x14ac:dyDescent="0.25">
      <c r="A17" s="1" t="s">
        <v>263</v>
      </c>
      <c r="B17" s="1" t="s">
        <v>43</v>
      </c>
      <c r="C17" s="7">
        <f>(E17*Scoring!C$16)+(F17*Scoring!E$17)+(G17*Scoring!C$18)+(H17*Scoring!C$20)+(I17*Scoring!C$19)</f>
        <v>134.42968575799998</v>
      </c>
      <c r="D17" s="3">
        <f>SUMIF(Bye!A:A, B17, Bye!B:B)</f>
        <v>5</v>
      </c>
      <c r="E17" s="1">
        <v>52.30769231</v>
      </c>
      <c r="F17" s="1">
        <v>559.42872569999997</v>
      </c>
      <c r="G17" s="1">
        <v>4.5131868129999999</v>
      </c>
      <c r="H17" s="1">
        <v>0.9</v>
      </c>
      <c r="I17" s="1">
        <v>0</v>
      </c>
      <c r="J17"/>
      <c r="K17"/>
    </row>
    <row r="18" spans="1:11" x14ac:dyDescent="0.25">
      <c r="A18" s="1" t="s">
        <v>342</v>
      </c>
      <c r="B18" s="1" t="s">
        <v>23</v>
      </c>
      <c r="C18" s="7">
        <f>(E18*Scoring!C$16)+(F18*Scoring!E$17)+(G18*Scoring!C$18)+(H18*Scoring!C$20)+(I18*Scoring!C$19)</f>
        <v>132.49117798199998</v>
      </c>
      <c r="D18" s="3">
        <f>SUMIF(Bye!A:A, B18, Bye!B:B)</f>
        <v>7</v>
      </c>
      <c r="E18" s="1">
        <v>52.5</v>
      </c>
      <c r="F18" s="1">
        <v>591.48320839999997</v>
      </c>
      <c r="G18" s="1">
        <v>3.457142857</v>
      </c>
      <c r="H18" s="1">
        <v>0.5</v>
      </c>
      <c r="I18" s="1">
        <v>0.2</v>
      </c>
      <c r="J18"/>
      <c r="K18"/>
    </row>
    <row r="19" spans="1:11" x14ac:dyDescent="0.25">
      <c r="A19" s="1" t="s">
        <v>266</v>
      </c>
      <c r="B19" s="1" t="s">
        <v>24</v>
      </c>
      <c r="C19" s="7">
        <f>(E19*Scoring!C$16)+(F19*Scoring!E$17)+(G19*Scoring!C$18)+(H19*Scoring!C$20)+(I19*Scoring!C$19)</f>
        <v>129.71393910200001</v>
      </c>
      <c r="D19" s="3">
        <f>SUMIF(Bye!A:A, B19, Bye!B:B)</f>
        <v>9</v>
      </c>
      <c r="E19" s="1">
        <v>49.25</v>
      </c>
      <c r="F19" s="1">
        <v>544.63939100000005</v>
      </c>
      <c r="G19" s="1">
        <v>4.4166666670000003</v>
      </c>
      <c r="H19" s="1">
        <v>0.5</v>
      </c>
      <c r="I19" s="1">
        <v>0</v>
      </c>
      <c r="J19"/>
      <c r="K19"/>
    </row>
    <row r="20" spans="1:11" x14ac:dyDescent="0.25">
      <c r="A20" s="1" t="s">
        <v>111</v>
      </c>
      <c r="B20" s="1" t="s">
        <v>37</v>
      </c>
      <c r="C20" s="7">
        <f>(E20*Scoring!C$16)+(F20*Scoring!E$17)+(G20*Scoring!C$18)+(H20*Scoring!C$20)+(I20*Scoring!C$19)</f>
        <v>129.112943976</v>
      </c>
      <c r="D20" s="3">
        <f>SUMIF(Bye!A:A, B20, Bye!B:B)</f>
        <v>8</v>
      </c>
      <c r="E20" s="1">
        <v>50.445</v>
      </c>
      <c r="F20" s="1">
        <v>525.4526386</v>
      </c>
      <c r="G20" s="1">
        <v>4.3704466860000002</v>
      </c>
      <c r="H20" s="1">
        <v>0.1</v>
      </c>
      <c r="I20" s="1">
        <v>0</v>
      </c>
      <c r="J20"/>
      <c r="K20"/>
    </row>
    <row r="21" spans="1:11" x14ac:dyDescent="0.25">
      <c r="A21" s="1" t="s">
        <v>262</v>
      </c>
      <c r="B21" s="1" t="s">
        <v>17</v>
      </c>
      <c r="C21" s="7">
        <f>(E21*Scoring!C$16)+(F21*Scoring!E$17)+(G21*Scoring!C$18)+(H21*Scoring!C$20)+(I21*Scoring!C$19)</f>
        <v>127.20273414000002</v>
      </c>
      <c r="D21" s="3">
        <f>SUMIF(Bye!A:A, B21, Bye!B:B)</f>
        <v>6</v>
      </c>
      <c r="E21" s="1">
        <v>49.85</v>
      </c>
      <c r="F21" s="1">
        <v>566.58431270000005</v>
      </c>
      <c r="G21" s="1">
        <v>3.515717145</v>
      </c>
      <c r="H21" s="1">
        <v>0.4</v>
      </c>
      <c r="I21" s="1">
        <v>0</v>
      </c>
      <c r="J21"/>
      <c r="K21"/>
    </row>
    <row r="22" spans="1:11" x14ac:dyDescent="0.25">
      <c r="A22" s="1" t="s">
        <v>110</v>
      </c>
      <c r="B22" s="1" t="s">
        <v>51</v>
      </c>
      <c r="C22" s="7">
        <f>(E22*Scoring!C$16)+(F22*Scoring!E$17)+(G22*Scoring!C$18)+(H22*Scoring!C$20)+(I22*Scoring!C$19)</f>
        <v>125.31107610800001</v>
      </c>
      <c r="D22" s="3">
        <f>SUMIF(Bye!A:A, B22, Bye!B:B)</f>
        <v>14</v>
      </c>
      <c r="E22" s="1">
        <v>53.9</v>
      </c>
      <c r="F22" s="1">
        <v>568.44008440000005</v>
      </c>
      <c r="G22" s="1">
        <v>2.4945112780000001</v>
      </c>
      <c r="H22" s="1">
        <v>0.4</v>
      </c>
      <c r="I22" s="1">
        <v>0</v>
      </c>
      <c r="J22"/>
      <c r="K22"/>
    </row>
    <row r="23" spans="1:11" x14ac:dyDescent="0.25">
      <c r="A23" s="1" t="s">
        <v>271</v>
      </c>
      <c r="B23" s="1" t="s">
        <v>12</v>
      </c>
      <c r="C23" s="7">
        <f>(E23*Scoring!C$16)+(F23*Scoring!E$17)+(G23*Scoring!C$18)+(H23*Scoring!C$20)+(I23*Scoring!C$19)</f>
        <v>122.94480429400001</v>
      </c>
      <c r="D23" s="3">
        <f>SUMIF(Bye!A:A, B23, Bye!B:B)</f>
        <v>7</v>
      </c>
      <c r="E23" s="1">
        <v>42.481250000000003</v>
      </c>
      <c r="F23" s="1">
        <v>487.4981745</v>
      </c>
      <c r="G23" s="1">
        <v>5.4022894739999998</v>
      </c>
      <c r="H23" s="1">
        <v>0.7</v>
      </c>
      <c r="I23" s="1">
        <v>0</v>
      </c>
      <c r="J23"/>
      <c r="K23"/>
    </row>
    <row r="24" spans="1:11" x14ac:dyDescent="0.25">
      <c r="A24" s="1" t="s">
        <v>468</v>
      </c>
      <c r="B24" s="1" t="s">
        <v>42</v>
      </c>
      <c r="C24" s="7">
        <f>(E24*Scoring!C$16)+(F24*Scoring!E$17)+(G24*Scoring!C$18)+(H24*Scoring!C$20)+(I24*Scoring!C$19)</f>
        <v>122.56856662400001</v>
      </c>
      <c r="D24" s="3">
        <f>SUMIF(Bye!A:A, B24, Bye!B:B)</f>
        <v>8</v>
      </c>
      <c r="E24" s="1">
        <v>50.6</v>
      </c>
      <c r="F24" s="1">
        <v>525.02777149999997</v>
      </c>
      <c r="G24" s="1">
        <v>3.3276315790000002</v>
      </c>
      <c r="H24" s="1">
        <v>0.5</v>
      </c>
      <c r="I24" s="1">
        <v>0</v>
      </c>
      <c r="J24"/>
      <c r="K24"/>
    </row>
    <row r="25" spans="1:11" x14ac:dyDescent="0.25">
      <c r="A25" s="1" t="s">
        <v>272</v>
      </c>
      <c r="B25" s="1" t="s">
        <v>26</v>
      </c>
      <c r="C25" s="7">
        <f>(E25*Scoring!C$16)+(F25*Scoring!E$17)+(G25*Scoring!C$18)+(H25*Scoring!C$20)+(I25*Scoring!C$19)</f>
        <v>120.90272564200001</v>
      </c>
      <c r="D25" s="3">
        <f>SUMIF(Bye!A:A, B25, Bye!B:B)</f>
        <v>11</v>
      </c>
      <c r="E25" s="1">
        <v>53.75</v>
      </c>
      <c r="F25" s="1">
        <v>446.76747970000002</v>
      </c>
      <c r="G25" s="1">
        <v>3.7793296120000002</v>
      </c>
      <c r="H25" s="1">
        <v>0.2</v>
      </c>
      <c r="I25" s="1">
        <v>0</v>
      </c>
      <c r="J25"/>
      <c r="K25"/>
    </row>
    <row r="26" spans="1:11" x14ac:dyDescent="0.25">
      <c r="A26" s="1" t="s">
        <v>469</v>
      </c>
      <c r="B26" s="1" t="s">
        <v>38</v>
      </c>
      <c r="C26" s="7">
        <f>(E26*Scoring!C$16)+(F26*Scoring!E$17)+(G26*Scoring!C$18)+(H26*Scoring!C$20)+(I26*Scoring!C$19)</f>
        <v>119.93292192599999</v>
      </c>
      <c r="D26" s="3">
        <f>SUMIF(Bye!A:A, B26, Bye!B:B)</f>
        <v>10</v>
      </c>
      <c r="E26" s="1">
        <v>50.621428569999999</v>
      </c>
      <c r="F26" s="1">
        <v>516.76493349999998</v>
      </c>
      <c r="G26" s="1">
        <v>3.0725000009999999</v>
      </c>
      <c r="H26" s="1">
        <v>0.8</v>
      </c>
      <c r="I26" s="1">
        <v>0</v>
      </c>
      <c r="J26"/>
      <c r="K26"/>
    </row>
    <row r="27" spans="1:11" x14ac:dyDescent="0.25">
      <c r="A27" s="1" t="s">
        <v>467</v>
      </c>
      <c r="B27" s="1" t="s">
        <v>57</v>
      </c>
      <c r="C27" s="7">
        <f>(E27*Scoring!C$16)+(F27*Scoring!E$17)+(G27*Scoring!C$18)+(H27*Scoring!C$20)+(I27*Scoring!C$19)</f>
        <v>116.80108140000002</v>
      </c>
      <c r="D27" s="3">
        <f>SUMIF(Bye!A:A, B27, Bye!B:B)</f>
        <v>5</v>
      </c>
      <c r="E27" s="1">
        <v>45.318831000000003</v>
      </c>
      <c r="F27" s="1">
        <v>501.42262399999998</v>
      </c>
      <c r="G27" s="1">
        <v>3.6899980000000001</v>
      </c>
      <c r="H27" s="1">
        <v>0.8</v>
      </c>
      <c r="I27" s="1">
        <v>0</v>
      </c>
      <c r="J27"/>
      <c r="K27"/>
    </row>
    <row r="28" spans="1:11" x14ac:dyDescent="0.25">
      <c r="A28" s="1" t="s">
        <v>470</v>
      </c>
      <c r="B28" s="1" t="s">
        <v>48</v>
      </c>
      <c r="C28" s="7">
        <f>(E28*Scoring!C$16)+(F28*Scoring!E$17)+(G28*Scoring!C$18)+(H28*Scoring!C$20)+(I28*Scoring!C$19)</f>
        <v>109.75919481000001</v>
      </c>
      <c r="D28" s="3">
        <f>SUMIF(Bye!A:A, B28, Bye!B:B)</f>
        <v>9</v>
      </c>
      <c r="E28" s="1">
        <v>46.5625</v>
      </c>
      <c r="F28" s="1">
        <v>481.25266240000002</v>
      </c>
      <c r="G28" s="1">
        <v>2.6452380949999998</v>
      </c>
      <c r="H28" s="1">
        <v>0.8</v>
      </c>
      <c r="I28" s="1">
        <v>0</v>
      </c>
      <c r="J28"/>
      <c r="K28"/>
    </row>
    <row r="29" spans="1:11" x14ac:dyDescent="0.25">
      <c r="A29" s="1" t="s">
        <v>114</v>
      </c>
      <c r="B29" s="1" t="s">
        <v>40</v>
      </c>
      <c r="C29" s="7">
        <f>(E29*Scoring!C$16)+(F29*Scoring!E$17)+(G29*Scoring!C$18)+(H29*Scoring!C$20)+(I29*Scoring!C$19)</f>
        <v>108.81700421000001</v>
      </c>
      <c r="D29" s="3">
        <f>SUMIF(Bye!A:A, B29, Bye!B:B)</f>
        <v>10</v>
      </c>
      <c r="E29" s="1">
        <v>46.7</v>
      </c>
      <c r="F29" s="1">
        <v>523.17004210000005</v>
      </c>
      <c r="G29" s="1">
        <v>1.7</v>
      </c>
      <c r="H29" s="1">
        <v>0.4</v>
      </c>
      <c r="I29" s="1">
        <v>0</v>
      </c>
      <c r="J29"/>
      <c r="K29"/>
    </row>
    <row r="30" spans="1:11" x14ac:dyDescent="0.25">
      <c r="A30" s="1" t="s">
        <v>264</v>
      </c>
      <c r="B30" s="1" t="s">
        <v>55</v>
      </c>
      <c r="C30" s="7">
        <f>(E30*Scoring!C$16)+(F30*Scoring!E$17)+(G30*Scoring!C$18)+(H30*Scoring!C$20)+(I30*Scoring!C$19)</f>
        <v>102.56095455400001</v>
      </c>
      <c r="D30" s="3">
        <f>SUMIF(Bye!A:A, B30, Bye!B:B)</f>
        <v>12</v>
      </c>
      <c r="E30" s="1">
        <v>45.75</v>
      </c>
      <c r="F30" s="1">
        <v>441.30954550000001</v>
      </c>
      <c r="G30" s="1">
        <v>2.113333334</v>
      </c>
      <c r="H30" s="1">
        <v>0</v>
      </c>
      <c r="I30" s="1">
        <v>0</v>
      </c>
      <c r="J30"/>
      <c r="K30"/>
    </row>
    <row r="31" spans="1:11" x14ac:dyDescent="0.25">
      <c r="A31" s="1" t="s">
        <v>395</v>
      </c>
      <c r="B31" s="1" t="s">
        <v>49</v>
      </c>
      <c r="C31" s="7">
        <f>(E31*Scoring!C$16)+(F31*Scoring!E$17)+(G31*Scoring!C$18)+(H31*Scoring!C$20)+(I31*Scoring!C$19)</f>
        <v>102.541227964</v>
      </c>
      <c r="D31" s="3">
        <f>SUMIF(Bye!A:A, B31, Bye!B:B)</f>
        <v>14</v>
      </c>
      <c r="E31" s="1">
        <v>37.944444449999999</v>
      </c>
      <c r="F31" s="1">
        <v>454.3786139</v>
      </c>
      <c r="G31" s="1">
        <v>3.2098203540000001</v>
      </c>
      <c r="H31" s="1">
        <v>0.1</v>
      </c>
      <c r="I31" s="1">
        <v>0</v>
      </c>
      <c r="J31"/>
      <c r="K31"/>
    </row>
    <row r="32" spans="1:11" x14ac:dyDescent="0.25">
      <c r="A32" s="1" t="s">
        <v>117</v>
      </c>
      <c r="B32" s="1" t="s">
        <v>43</v>
      </c>
      <c r="C32" s="7">
        <f>(E32*Scoring!C$16)+(F32*Scoring!E$17)+(G32*Scoring!C$18)+(H32*Scoring!C$20)+(I32*Scoring!C$19)</f>
        <v>92.689351463999998</v>
      </c>
      <c r="D32" s="3">
        <f>SUMIF(Bye!A:A, B32, Bye!B:B)</f>
        <v>5</v>
      </c>
      <c r="E32" s="1">
        <v>38.173076930000001</v>
      </c>
      <c r="F32" s="1">
        <v>397.96494310000003</v>
      </c>
      <c r="G32" s="1">
        <v>2.6032967039999999</v>
      </c>
      <c r="H32" s="1">
        <v>0.9</v>
      </c>
      <c r="I32" s="1">
        <v>0</v>
      </c>
      <c r="J32"/>
      <c r="K32"/>
    </row>
    <row r="33" spans="1:11" x14ac:dyDescent="0.25">
      <c r="A33" s="1" t="s">
        <v>396</v>
      </c>
      <c r="B33" s="1" t="s">
        <v>33</v>
      </c>
      <c r="C33" s="7">
        <f>(E33*Scoring!C$16)+(F33*Scoring!E$17)+(G33*Scoring!C$18)+(H33*Scoring!C$20)+(I33*Scoring!C$19)</f>
        <v>86.809284680000019</v>
      </c>
      <c r="D33" s="3">
        <f>SUMIF(Bye!A:A, B33, Bye!B:B)</f>
        <v>14</v>
      </c>
      <c r="E33" s="1">
        <v>33.933333339999997</v>
      </c>
      <c r="F33" s="1">
        <v>445.7595134</v>
      </c>
      <c r="G33" s="1">
        <v>1.4</v>
      </c>
      <c r="H33" s="1">
        <v>0.1</v>
      </c>
      <c r="I33" s="1">
        <v>0</v>
      </c>
      <c r="J33"/>
      <c r="K33"/>
    </row>
    <row r="34" spans="1:11" x14ac:dyDescent="0.25">
      <c r="A34" s="1" t="s">
        <v>269</v>
      </c>
      <c r="B34" s="1" t="s">
        <v>14</v>
      </c>
      <c r="C34" s="7">
        <f>(E34*Scoring!C$16)+(F34*Scoring!E$17)+(G34*Scoring!C$18)+(H34*Scoring!C$20)+(I34*Scoring!C$19)</f>
        <v>86.447653254000016</v>
      </c>
      <c r="D34" s="3">
        <f>SUMIF(Bye!A:A, B34, Bye!B:B)</f>
        <v>10</v>
      </c>
      <c r="E34" s="1">
        <v>34.168181820000001</v>
      </c>
      <c r="F34" s="1">
        <v>306.11704830000002</v>
      </c>
      <c r="G34" s="1">
        <v>3.6112944339999999</v>
      </c>
      <c r="H34" s="1">
        <v>0</v>
      </c>
      <c r="I34" s="1">
        <v>0</v>
      </c>
      <c r="J34"/>
      <c r="K34"/>
    </row>
    <row r="35" spans="1:11" x14ac:dyDescent="0.25">
      <c r="A35" s="1" t="s">
        <v>112</v>
      </c>
      <c r="B35" s="1" t="s">
        <v>51</v>
      </c>
      <c r="C35" s="7">
        <f>(E35*Scoring!C$16)+(F35*Scoring!E$17)+(G35*Scoring!C$18)+(H35*Scoring!C$20)+(I35*Scoring!C$19)</f>
        <v>79.483515433999997</v>
      </c>
      <c r="D35" s="3">
        <f>SUMIF(Bye!A:A, B35, Bye!B:B)</f>
        <v>14</v>
      </c>
      <c r="E35" s="1">
        <v>35.287500000000001</v>
      </c>
      <c r="F35" s="1">
        <v>356.54098140000002</v>
      </c>
      <c r="G35" s="1">
        <v>1.4903195490000001</v>
      </c>
      <c r="H35" s="1">
        <v>0.4</v>
      </c>
      <c r="I35" s="1">
        <v>0</v>
      </c>
      <c r="J35"/>
      <c r="K35"/>
    </row>
    <row r="36" spans="1:11" x14ac:dyDescent="0.25">
      <c r="A36" s="1" t="s">
        <v>265</v>
      </c>
      <c r="B36" s="1" t="s">
        <v>49</v>
      </c>
      <c r="C36" s="7">
        <f>(E36*Scoring!C$16)+(F36*Scoring!E$17)+(G36*Scoring!C$18)+(H36*Scoring!C$20)+(I36*Scoring!C$19)</f>
        <v>76.605782680000004</v>
      </c>
      <c r="D36" s="3">
        <f>SUMIF(Bye!A:A, B36, Bye!B:B)</f>
        <v>14</v>
      </c>
      <c r="E36" s="1">
        <v>34.111111110000003</v>
      </c>
      <c r="F36" s="1">
        <v>334.94671570000003</v>
      </c>
      <c r="G36" s="1">
        <v>1.5</v>
      </c>
      <c r="H36" s="1">
        <v>0</v>
      </c>
      <c r="I36" s="1">
        <v>0</v>
      </c>
      <c r="J36"/>
      <c r="K36"/>
    </row>
    <row r="37" spans="1:11" x14ac:dyDescent="0.25">
      <c r="A37" s="1" t="s">
        <v>120</v>
      </c>
      <c r="B37" s="1" t="s">
        <v>57</v>
      </c>
      <c r="C37" s="7">
        <f>(E37*Scoring!C$16)+(F37*Scoring!E$17)+(G37*Scoring!C$18)+(H37*Scoring!C$20)+(I37*Scoring!C$19)</f>
        <v>75.759518050000011</v>
      </c>
      <c r="D37" s="3">
        <f>SUMIF(Bye!A:A, B37, Bye!B:B)</f>
        <v>5</v>
      </c>
      <c r="E37" s="1">
        <v>30.149166000000001</v>
      </c>
      <c r="F37" s="1">
        <v>303.48618049999999</v>
      </c>
      <c r="G37" s="1">
        <v>2.560289</v>
      </c>
      <c r="H37" s="1">
        <v>0.1</v>
      </c>
      <c r="I37" s="1">
        <v>0</v>
      </c>
      <c r="J37"/>
      <c r="K37"/>
    </row>
    <row r="38" spans="1:11" x14ac:dyDescent="0.25">
      <c r="A38" s="1" t="s">
        <v>512</v>
      </c>
      <c r="B38" s="1" t="s">
        <v>25</v>
      </c>
      <c r="C38" s="7">
        <f>(E38*Scoring!C$16)+(F38*Scoring!E$17)+(G38*Scoring!C$18)+(H38*Scoring!C$20)+(I38*Scoring!C$19)</f>
        <v>73.125</v>
      </c>
      <c r="D38" s="3">
        <f>SUMIF(Bye!A:A, B38, Bye!B:B)</f>
        <v>5</v>
      </c>
      <c r="E38" s="1">
        <v>25.7</v>
      </c>
      <c r="F38" s="1">
        <v>325.25</v>
      </c>
      <c r="G38" s="1">
        <v>2.15</v>
      </c>
      <c r="H38" s="1">
        <v>0.1</v>
      </c>
      <c r="I38" s="1">
        <v>0.7</v>
      </c>
      <c r="J38"/>
      <c r="K38"/>
    </row>
    <row r="39" spans="1:11" x14ac:dyDescent="0.25">
      <c r="A39" s="1" t="s">
        <v>113</v>
      </c>
      <c r="B39" s="1" t="s">
        <v>40</v>
      </c>
      <c r="C39" s="7">
        <f>(E39*Scoring!C$16)+(F39*Scoring!E$17)+(G39*Scoring!C$18)+(H39*Scoring!C$20)+(I39*Scoring!C$19)</f>
        <v>71.714481430000006</v>
      </c>
      <c r="D39" s="3">
        <f>SUMIF(Bye!A:A, B39, Bye!B:B)</f>
        <v>10</v>
      </c>
      <c r="E39" s="1">
        <v>33.9</v>
      </c>
      <c r="F39" s="1">
        <v>307.14481430000001</v>
      </c>
      <c r="G39" s="1">
        <v>1.2</v>
      </c>
      <c r="H39" s="1">
        <v>0.1</v>
      </c>
      <c r="I39" s="1">
        <v>0</v>
      </c>
      <c r="J39"/>
      <c r="K39"/>
    </row>
    <row r="40" spans="1:11" x14ac:dyDescent="0.25">
      <c r="A40" s="1" t="s">
        <v>472</v>
      </c>
      <c r="B40" s="1" t="s">
        <v>19</v>
      </c>
      <c r="C40" s="7">
        <f>(E40*Scoring!C$16)+(F40*Scoring!E$17)+(G40*Scoring!C$18)+(H40*Scoring!C$20)+(I40*Scoring!C$19)</f>
        <v>70.292377513999995</v>
      </c>
      <c r="D40" s="3">
        <f>SUMIF(Bye!A:A, B40, Bye!B:B)</f>
        <v>8</v>
      </c>
      <c r="E40" s="1">
        <v>27.4375</v>
      </c>
      <c r="F40" s="1">
        <v>266.73059330000001</v>
      </c>
      <c r="G40" s="1">
        <v>2.7636363639999999</v>
      </c>
      <c r="H40" s="1">
        <v>0.4</v>
      </c>
      <c r="I40" s="1">
        <v>0</v>
      </c>
      <c r="J40"/>
      <c r="K40"/>
    </row>
    <row r="41" spans="1:11" x14ac:dyDescent="0.25">
      <c r="A41" s="1" t="s">
        <v>515</v>
      </c>
      <c r="B41" s="1" t="s">
        <v>41</v>
      </c>
      <c r="C41" s="7">
        <f>(E41*Scoring!C$16)+(F41*Scoring!E$17)+(G41*Scoring!C$18)+(H41*Scoring!C$20)+(I41*Scoring!C$19)</f>
        <v>67.176301929999994</v>
      </c>
      <c r="D41" s="3">
        <f>SUMIF(Bye!A:A, B41, Bye!B:B)</f>
        <v>6</v>
      </c>
      <c r="E41" s="1">
        <v>29.987500000000001</v>
      </c>
      <c r="F41" s="1">
        <v>284.36912649999999</v>
      </c>
      <c r="G41" s="1">
        <v>1.52531488</v>
      </c>
      <c r="H41" s="1">
        <v>0.4</v>
      </c>
      <c r="I41" s="1">
        <v>0</v>
      </c>
      <c r="J41"/>
      <c r="K41"/>
    </row>
    <row r="42" spans="1:11" x14ac:dyDescent="0.25">
      <c r="A42" s="1" t="s">
        <v>119</v>
      </c>
      <c r="B42" s="1" t="s">
        <v>55</v>
      </c>
      <c r="C42" s="7">
        <f>(E42*Scoring!C$16)+(F42*Scoring!E$17)+(G42*Scoring!C$18)+(H42*Scoring!C$20)+(I42*Scoring!C$19)</f>
        <v>66.394045460000001</v>
      </c>
      <c r="D42" s="3">
        <f>SUMIF(Bye!A:A, B42, Bye!B:B)</f>
        <v>12</v>
      </c>
      <c r="E42" s="1">
        <v>30.35</v>
      </c>
      <c r="F42" s="1">
        <v>286.44045460000001</v>
      </c>
      <c r="G42" s="1">
        <v>1.25</v>
      </c>
      <c r="H42" s="1">
        <v>0.1</v>
      </c>
      <c r="I42" s="1">
        <v>0</v>
      </c>
      <c r="J42"/>
      <c r="K42"/>
    </row>
    <row r="43" spans="1:11" x14ac:dyDescent="0.25">
      <c r="A43" s="1" t="s">
        <v>516</v>
      </c>
      <c r="B43" s="1" t="s">
        <v>38</v>
      </c>
      <c r="C43" s="7">
        <f>(E43*Scoring!C$16)+(F43*Scoring!E$17)+(G43*Scoring!C$18)+(H43*Scoring!C$20)+(I43*Scoring!C$19)</f>
        <v>62.168292620000003</v>
      </c>
      <c r="D43" s="3">
        <f>SUMIF(Bye!A:A, B43, Bye!B:B)</f>
        <v>10</v>
      </c>
      <c r="E43" s="1">
        <v>25.571428569999998</v>
      </c>
      <c r="F43" s="1">
        <v>261.79364049999998</v>
      </c>
      <c r="G43" s="1">
        <v>1.7362500000000001</v>
      </c>
      <c r="H43" s="1">
        <v>0</v>
      </c>
      <c r="I43" s="1">
        <v>0</v>
      </c>
      <c r="J43"/>
      <c r="K43"/>
    </row>
    <row r="44" spans="1:11" x14ac:dyDescent="0.25">
      <c r="A44" s="1" t="s">
        <v>473</v>
      </c>
      <c r="B44" s="1" t="s">
        <v>31</v>
      </c>
      <c r="C44" s="7">
        <f>(E44*Scoring!C$16)+(F44*Scoring!E$17)+(G44*Scoring!C$18)+(H44*Scoring!C$20)+(I44*Scoring!C$19)</f>
        <v>59.65565737</v>
      </c>
      <c r="D44" s="3">
        <f>SUMIF(Bye!A:A, B44, Bye!B:B)</f>
        <v>9</v>
      </c>
      <c r="E44" s="1">
        <v>27.2</v>
      </c>
      <c r="F44" s="1">
        <v>274.5565737</v>
      </c>
      <c r="G44" s="1">
        <v>0.9</v>
      </c>
      <c r="H44" s="1">
        <v>0.4</v>
      </c>
      <c r="I44" s="1">
        <v>0</v>
      </c>
      <c r="J44"/>
      <c r="K44"/>
    </row>
    <row r="45" spans="1:11" x14ac:dyDescent="0.25">
      <c r="A45" s="1" t="s">
        <v>513</v>
      </c>
      <c r="B45" s="1" t="s">
        <v>19</v>
      </c>
      <c r="C45" s="7">
        <f>(E45*Scoring!C$16)+(F45*Scoring!E$17)+(G45*Scoring!C$18)+(H45*Scoring!C$20)+(I45*Scoring!C$19)</f>
        <v>56.55</v>
      </c>
      <c r="D45" s="3">
        <f>SUMIF(Bye!A:A, B45, Bye!B:B)</f>
        <v>8</v>
      </c>
      <c r="E45" s="1">
        <v>24.5</v>
      </c>
      <c r="F45" s="1">
        <v>240.5</v>
      </c>
      <c r="G45" s="1">
        <v>1.5</v>
      </c>
      <c r="H45" s="1">
        <v>1</v>
      </c>
      <c r="I45" s="1">
        <v>0</v>
      </c>
      <c r="J45"/>
      <c r="K45"/>
    </row>
    <row r="46" spans="1:11" x14ac:dyDescent="0.25">
      <c r="A46" s="1" t="s">
        <v>514</v>
      </c>
      <c r="B46" s="1" t="s">
        <v>23</v>
      </c>
      <c r="C46" s="7">
        <f>(E46*Scoring!C$16)+(F46*Scoring!E$17)+(G46*Scoring!C$18)+(H46*Scoring!C$20)+(I46*Scoring!C$19)</f>
        <v>53.65621505</v>
      </c>
      <c r="D46" s="3">
        <f>SUMIF(Bye!A:A, B46, Bye!B:B)</f>
        <v>7</v>
      </c>
      <c r="E46" s="1">
        <v>22.8</v>
      </c>
      <c r="F46" s="1">
        <v>255.5621505</v>
      </c>
      <c r="G46" s="1">
        <v>0.9</v>
      </c>
      <c r="H46" s="1">
        <v>0.1</v>
      </c>
      <c r="I46" s="1">
        <v>0</v>
      </c>
      <c r="J46"/>
      <c r="K46"/>
    </row>
    <row r="47" spans="1:11" x14ac:dyDescent="0.25">
      <c r="A47" s="1" t="s">
        <v>474</v>
      </c>
      <c r="B47" s="1" t="s">
        <v>17</v>
      </c>
      <c r="C47" s="7">
        <f>(E47*Scoring!C$16)+(F47*Scoring!E$17)+(G47*Scoring!C$18)+(H47*Scoring!C$20)+(I47*Scoring!C$19)</f>
        <v>52.005483640000001</v>
      </c>
      <c r="D47" s="3">
        <f>SUMIF(Bye!A:A, B47, Bye!B:B)</f>
        <v>6</v>
      </c>
      <c r="E47" s="1">
        <v>20.407692310000002</v>
      </c>
      <c r="F47" s="1">
        <v>221.97791330000001</v>
      </c>
      <c r="G47" s="1">
        <v>1.6</v>
      </c>
      <c r="H47" s="1">
        <v>0.2</v>
      </c>
      <c r="I47" s="1">
        <v>0</v>
      </c>
      <c r="J47"/>
      <c r="K47"/>
    </row>
    <row r="48" spans="1:11" x14ac:dyDescent="0.25">
      <c r="A48" s="1" t="s">
        <v>267</v>
      </c>
      <c r="B48" s="1" t="s">
        <v>35</v>
      </c>
      <c r="C48" s="7">
        <f>(E48*Scoring!C$16)+(F48*Scoring!E$17)+(G48*Scoring!C$18)+(H48*Scoring!C$20)+(I48*Scoring!C$19)</f>
        <v>45.039114794</v>
      </c>
      <c r="D48" s="3">
        <f>SUMIF(Bye!A:A, B48, Bye!B:B)</f>
        <v>8</v>
      </c>
      <c r="E48" s="1">
        <v>19.5</v>
      </c>
      <c r="F48" s="1">
        <v>177.89114789999999</v>
      </c>
      <c r="G48" s="1">
        <v>1.3583333339999999</v>
      </c>
      <c r="H48" s="1">
        <v>0.4</v>
      </c>
      <c r="I48" s="1">
        <v>0</v>
      </c>
      <c r="J48"/>
      <c r="K48"/>
    </row>
    <row r="49" spans="1:11" x14ac:dyDescent="0.25">
      <c r="A49" s="1" t="s">
        <v>517</v>
      </c>
      <c r="B49" s="1" t="s">
        <v>55</v>
      </c>
      <c r="C49" s="7">
        <f>(E49*Scoring!C$16)+(F49*Scoring!E$17)+(G49*Scoring!C$18)+(H49*Scoring!C$20)+(I49*Scoring!C$19)</f>
        <v>33.690454550000005</v>
      </c>
      <c r="D49" s="3">
        <f>SUMIF(Bye!A:A, B49, Bye!B:B)</f>
        <v>12</v>
      </c>
      <c r="E49" s="1">
        <v>13.2</v>
      </c>
      <c r="F49" s="1">
        <v>151.90454550000001</v>
      </c>
      <c r="G49" s="1">
        <v>0.95</v>
      </c>
      <c r="H49" s="1">
        <v>0.4</v>
      </c>
      <c r="I49" s="1">
        <v>0</v>
      </c>
      <c r="J49"/>
      <c r="K49"/>
    </row>
    <row r="50" spans="1:11" x14ac:dyDescent="0.25">
      <c r="A50" s="1" t="s">
        <v>344</v>
      </c>
      <c r="B50" s="1" t="s">
        <v>28</v>
      </c>
      <c r="C50" s="7">
        <f>(E50*Scoring!C$16)+(F50*Scoring!E$17)+(G50*Scoring!C$18)+(H50*Scoring!C$20)+(I50*Scoring!C$19)</f>
        <v>32.50267075</v>
      </c>
      <c r="D50" s="3">
        <f>SUMIF(Bye!A:A, B50, Bye!B:B)</f>
        <v>5</v>
      </c>
      <c r="E50" s="1">
        <v>13.95</v>
      </c>
      <c r="F50" s="1">
        <v>138.52670749999999</v>
      </c>
      <c r="G50" s="1">
        <v>0.8</v>
      </c>
      <c r="H50" s="1">
        <v>0.1</v>
      </c>
      <c r="I50" s="1">
        <v>0</v>
      </c>
      <c r="J50"/>
      <c r="K5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F68C-0F8D-4C29-8B86-AFA812FC1791}">
  <dimension ref="A1:Q288"/>
  <sheetViews>
    <sheetView workbookViewId="0">
      <selection activeCell="F33" sqref="F33"/>
    </sheetView>
  </sheetViews>
  <sheetFormatPr defaultRowHeight="15" x14ac:dyDescent="0.25"/>
  <cols>
    <col min="1" max="1" width="21.42578125" style="1" bestFit="1" customWidth="1"/>
    <col min="2" max="3" width="9.140625" style="1"/>
    <col min="4" max="4" width="12.28515625" style="2" customWidth="1"/>
    <col min="5" max="5" width="6.5703125" style="5" bestFit="1" customWidth="1"/>
    <col min="6" max="11" width="9.140625" style="1"/>
    <col min="12" max="12" width="26.7109375" style="1" bestFit="1" customWidth="1"/>
    <col min="13" max="13" width="25.140625" style="1" bestFit="1" customWidth="1"/>
    <col min="14" max="17" width="9.140625" style="1"/>
  </cols>
  <sheetData>
    <row r="1" spans="1:17" x14ac:dyDescent="0.25">
      <c r="A1" s="1" t="s">
        <v>0</v>
      </c>
      <c r="B1" s="1" t="s">
        <v>1</v>
      </c>
      <c r="C1" s="1" t="s">
        <v>102</v>
      </c>
      <c r="D1" s="2" t="s">
        <v>139</v>
      </c>
      <c r="E1" s="5" t="s">
        <v>199</v>
      </c>
      <c r="F1" s="1" t="s">
        <v>475</v>
      </c>
      <c r="G1" s="1" t="s">
        <v>5</v>
      </c>
      <c r="H1" s="1" t="s">
        <v>59</v>
      </c>
      <c r="I1" s="1" t="s">
        <v>476</v>
      </c>
      <c r="J1" s="1" t="s">
        <v>141</v>
      </c>
      <c r="K1" s="1" t="s">
        <v>10</v>
      </c>
      <c r="L1" s="1" t="s">
        <v>399</v>
      </c>
      <c r="M1" s="1" t="s">
        <v>398</v>
      </c>
      <c r="N1"/>
      <c r="O1"/>
      <c r="P1"/>
      <c r="Q1"/>
    </row>
    <row r="2" spans="1:17" x14ac:dyDescent="0.25">
      <c r="A2" s="1" t="s">
        <v>226</v>
      </c>
      <c r="B2" s="1" t="s">
        <v>40</v>
      </c>
      <c r="C2" s="1" t="s">
        <v>104</v>
      </c>
      <c r="D2" s="7">
        <f>(H2*Scoring!C$16)+(I2*Scoring!E$17)+(J2*Scoring!C$18)+(F2*Scoring!E$13)+(G2*Scoring!C$14)+(K2*Scoring!C$20)+(L2*Scoring!C$19)+(M2*Scoring!C$15)</f>
        <v>407.14600000000002</v>
      </c>
      <c r="E2" s="5">
        <f>SUMIF(Bye!A:A, B2, Bye!B:B)</f>
        <v>10</v>
      </c>
      <c r="F2" s="1">
        <v>10.15</v>
      </c>
      <c r="G2" s="1">
        <v>0.05</v>
      </c>
      <c r="H2" s="1">
        <v>124.9</v>
      </c>
      <c r="I2" s="1">
        <v>1657.91</v>
      </c>
      <c r="J2" s="1">
        <v>14.79</v>
      </c>
      <c r="K2" s="1">
        <v>0.6</v>
      </c>
      <c r="L2" s="1">
        <v>9</v>
      </c>
      <c r="M2" s="1">
        <v>0</v>
      </c>
      <c r="N2"/>
      <c r="O2"/>
      <c r="P2"/>
      <c r="Q2"/>
    </row>
    <row r="3" spans="1:17" x14ac:dyDescent="0.25">
      <c r="A3" s="1" t="s">
        <v>62</v>
      </c>
      <c r="B3" s="1" t="s">
        <v>29</v>
      </c>
      <c r="C3" s="1" t="s">
        <v>103</v>
      </c>
      <c r="D3" s="7">
        <f>(H3*Scoring!C$16)+(I3*Scoring!E$17)+(J3*Scoring!C$18)+(F3*Scoring!E$13)+(G3*Scoring!C$14)+(K3*Scoring!C$20)+(L3*Scoring!C$19)+(M3*Scoring!C$15)</f>
        <v>356.661</v>
      </c>
      <c r="E3" s="5">
        <f>SUMIF(Bye!A:A, B3, Bye!B:B)</f>
        <v>9</v>
      </c>
      <c r="F3" s="1">
        <v>1733.65</v>
      </c>
      <c r="G3" s="1">
        <v>12.18</v>
      </c>
      <c r="H3" s="1">
        <v>40.520000000000003</v>
      </c>
      <c r="I3" s="1">
        <v>314.95999999999998</v>
      </c>
      <c r="J3" s="1">
        <v>2.35</v>
      </c>
      <c r="K3" s="1">
        <v>1.4</v>
      </c>
      <c r="L3" s="1">
        <v>0</v>
      </c>
      <c r="M3" s="1">
        <v>8.5</v>
      </c>
      <c r="N3"/>
      <c r="O3"/>
      <c r="P3"/>
      <c r="Q3"/>
    </row>
    <row r="4" spans="1:17" x14ac:dyDescent="0.25">
      <c r="A4" s="1" t="s">
        <v>311</v>
      </c>
      <c r="B4" s="1" t="s">
        <v>12</v>
      </c>
      <c r="C4" s="1" t="s">
        <v>103</v>
      </c>
      <c r="D4" s="7">
        <f>(H4*Scoring!C$16)+(I4*Scoring!E$17)+(J4*Scoring!C$18)+(F4*Scoring!E$13)+(G4*Scoring!C$14)+(K4*Scoring!C$20)+(L4*Scoring!C$19)+(M4*Scoring!C$15)</f>
        <v>345.09200000000004</v>
      </c>
      <c r="E4" s="5">
        <f>SUMIF(Bye!A:A, B4, Bye!B:B)</f>
        <v>7</v>
      </c>
      <c r="F4" s="1">
        <v>1401.45</v>
      </c>
      <c r="G4" s="1">
        <v>12.5</v>
      </c>
      <c r="H4" s="1">
        <v>58.4</v>
      </c>
      <c r="I4" s="1">
        <v>425.87</v>
      </c>
      <c r="J4" s="1">
        <v>1.81</v>
      </c>
      <c r="K4" s="1">
        <v>1.4</v>
      </c>
      <c r="L4" s="1">
        <v>1</v>
      </c>
      <c r="M4" s="1">
        <v>5.5</v>
      </c>
      <c r="N4"/>
      <c r="O4"/>
      <c r="P4"/>
      <c r="Q4"/>
    </row>
    <row r="5" spans="1:17" x14ac:dyDescent="0.25">
      <c r="A5" s="1" t="s">
        <v>373</v>
      </c>
      <c r="B5" s="1" t="s">
        <v>33</v>
      </c>
      <c r="C5" s="1" t="s">
        <v>104</v>
      </c>
      <c r="D5" s="7">
        <f>(H5*Scoring!C$16)+(I5*Scoring!E$17)+(J5*Scoring!C$18)+(F5*Scoring!E$13)+(G5*Scoring!C$14)+(K5*Scoring!C$20)+(L5*Scoring!C$19)+(M5*Scoring!C$15)</f>
        <v>332.30599999999998</v>
      </c>
      <c r="E5" s="5">
        <f>SUMIF(Bye!A:A, B5, Bye!B:B)</f>
        <v>14</v>
      </c>
      <c r="F5" s="1">
        <v>15.08</v>
      </c>
      <c r="G5" s="1">
        <v>0.76</v>
      </c>
      <c r="H5" s="1">
        <v>105.92</v>
      </c>
      <c r="I5" s="1">
        <v>1331.68</v>
      </c>
      <c r="J5" s="1">
        <v>11.75</v>
      </c>
      <c r="K5" s="1">
        <v>0.6</v>
      </c>
      <c r="L5" s="1">
        <v>5.75</v>
      </c>
      <c r="M5" s="1">
        <v>0</v>
      </c>
      <c r="N5"/>
      <c r="O5"/>
      <c r="P5"/>
      <c r="Q5"/>
    </row>
    <row r="6" spans="1:17" x14ac:dyDescent="0.25">
      <c r="A6" s="1" t="s">
        <v>314</v>
      </c>
      <c r="B6" s="1" t="s">
        <v>35</v>
      </c>
      <c r="C6" s="1" t="s">
        <v>103</v>
      </c>
      <c r="D6" s="7">
        <f>(H6*Scoring!C$16)+(I6*Scoring!E$17)+(J6*Scoring!C$18)+(F6*Scoring!E$13)+(G6*Scoring!C$14)+(K6*Scoring!C$20)+(L6*Scoring!C$19)+(M6*Scoring!C$15)</f>
        <v>331.17</v>
      </c>
      <c r="E6" s="5">
        <f>SUMIF(Bye!A:A, B6, Bye!B:B)</f>
        <v>8</v>
      </c>
      <c r="F6" s="1">
        <v>1309.21</v>
      </c>
      <c r="G6" s="1">
        <v>12.93</v>
      </c>
      <c r="H6" s="1">
        <v>48.68</v>
      </c>
      <c r="I6" s="1">
        <v>453.79</v>
      </c>
      <c r="J6" s="1">
        <v>2.11</v>
      </c>
      <c r="K6" s="1">
        <v>1.3</v>
      </c>
      <c r="L6" s="1">
        <v>1.25</v>
      </c>
      <c r="M6" s="1">
        <v>4.5</v>
      </c>
      <c r="N6"/>
      <c r="O6"/>
      <c r="P6"/>
      <c r="Q6"/>
    </row>
    <row r="7" spans="1:17" x14ac:dyDescent="0.25">
      <c r="A7" s="1" t="s">
        <v>96</v>
      </c>
      <c r="B7" s="1" t="s">
        <v>41</v>
      </c>
      <c r="C7" s="1" t="s">
        <v>104</v>
      </c>
      <c r="D7" s="7">
        <f>(H7*Scoring!C$16)+(I7*Scoring!E$17)+(J7*Scoring!C$18)+(F7*Scoring!E$13)+(G7*Scoring!C$14)+(K7*Scoring!C$20)+(L7*Scoring!C$19)+(M7*Scoring!C$15)</f>
        <v>321.60000000000002</v>
      </c>
      <c r="E7" s="5">
        <f>SUMIF(Bye!A:A, B7, Bye!B:B)</f>
        <v>6</v>
      </c>
      <c r="F7" s="1">
        <v>18.149999999999999</v>
      </c>
      <c r="G7" s="1">
        <v>0.05</v>
      </c>
      <c r="H7" s="1">
        <v>115.5</v>
      </c>
      <c r="I7" s="1">
        <v>1328.25</v>
      </c>
      <c r="J7" s="1">
        <v>9.2100000000000009</v>
      </c>
      <c r="K7" s="1">
        <v>0.6</v>
      </c>
      <c r="L7" s="1">
        <v>5.5</v>
      </c>
      <c r="M7" s="1">
        <v>0</v>
      </c>
      <c r="N7"/>
      <c r="O7"/>
      <c r="P7"/>
      <c r="Q7"/>
    </row>
    <row r="8" spans="1:17" x14ac:dyDescent="0.25">
      <c r="A8" s="1" t="s">
        <v>355</v>
      </c>
      <c r="B8" s="1" t="s">
        <v>23</v>
      </c>
      <c r="C8" s="1" t="s">
        <v>103</v>
      </c>
      <c r="D8" s="7">
        <f>(H8*Scoring!C$16)+(I8*Scoring!E$17)+(J8*Scoring!C$18)+(F8*Scoring!E$13)+(G8*Scoring!C$14)+(K8*Scoring!C$20)+(L8*Scoring!C$19)+(M8*Scoring!C$15)</f>
        <v>317.41200000000003</v>
      </c>
      <c r="E8" s="5">
        <f>SUMIF(Bye!A:A, B8, Bye!B:B)</f>
        <v>7</v>
      </c>
      <c r="F8" s="1">
        <v>919.35</v>
      </c>
      <c r="G8" s="1">
        <v>6.3</v>
      </c>
      <c r="H8" s="1">
        <v>77.7</v>
      </c>
      <c r="I8" s="1">
        <v>584.77</v>
      </c>
      <c r="J8" s="1">
        <v>7.05</v>
      </c>
      <c r="K8" s="1">
        <v>1.3</v>
      </c>
      <c r="L8" s="1">
        <v>2</v>
      </c>
      <c r="M8" s="1">
        <v>1.5</v>
      </c>
      <c r="N8"/>
      <c r="O8"/>
      <c r="P8"/>
      <c r="Q8"/>
    </row>
    <row r="9" spans="1:17" x14ac:dyDescent="0.25">
      <c r="A9" s="1" t="s">
        <v>230</v>
      </c>
      <c r="B9" s="1" t="s">
        <v>35</v>
      </c>
      <c r="C9" s="1" t="s">
        <v>104</v>
      </c>
      <c r="D9" s="7">
        <f>(H9*Scoring!C$16)+(I9*Scoring!E$17)+(J9*Scoring!C$18)+(F9*Scoring!E$13)+(G9*Scoring!C$14)+(K9*Scoring!C$20)+(L9*Scoring!C$19)+(M9*Scoring!C$15)</f>
        <v>314.41399999999999</v>
      </c>
      <c r="E9" s="5">
        <f>SUMIF(Bye!A:A, B9, Bye!B:B)</f>
        <v>8</v>
      </c>
      <c r="F9" s="1">
        <v>47.63</v>
      </c>
      <c r="G9" s="1">
        <v>0.13</v>
      </c>
      <c r="H9" s="1">
        <v>108.98</v>
      </c>
      <c r="I9" s="1">
        <v>1214.1099999999999</v>
      </c>
      <c r="J9" s="1">
        <v>10.78</v>
      </c>
      <c r="K9" s="1">
        <v>0.9</v>
      </c>
      <c r="L9" s="1">
        <v>4.9000000000000004</v>
      </c>
      <c r="M9" s="1">
        <v>0</v>
      </c>
      <c r="N9"/>
      <c r="O9"/>
      <c r="P9"/>
      <c r="Q9"/>
    </row>
    <row r="10" spans="1:17" x14ac:dyDescent="0.25">
      <c r="A10" s="1" t="s">
        <v>60</v>
      </c>
      <c r="B10" s="1" t="s">
        <v>28</v>
      </c>
      <c r="C10" s="1" t="s">
        <v>103</v>
      </c>
      <c r="D10" s="7">
        <f>(H10*Scoring!C$16)+(I10*Scoring!E$17)+(J10*Scoring!C$18)+(F10*Scoring!E$13)+(G10*Scoring!C$14)+(K10*Scoring!C$20)+(L10*Scoring!C$19)+(M10*Scoring!C$15)</f>
        <v>314.00200000000001</v>
      </c>
      <c r="E10" s="5">
        <f>SUMIF(Bye!A:A, B10, Bye!B:B)</f>
        <v>5</v>
      </c>
      <c r="F10" s="1">
        <v>1165.07</v>
      </c>
      <c r="G10" s="1">
        <v>8.7899999999999991</v>
      </c>
      <c r="H10" s="1">
        <v>53.34</v>
      </c>
      <c r="I10" s="1">
        <v>522.04999999999995</v>
      </c>
      <c r="J10" s="1">
        <v>4.46</v>
      </c>
      <c r="K10" s="1">
        <v>1.8</v>
      </c>
      <c r="L10" s="1">
        <v>1.5</v>
      </c>
      <c r="M10" s="1">
        <v>3.25</v>
      </c>
      <c r="N10"/>
      <c r="O10"/>
      <c r="P10"/>
      <c r="Q10"/>
    </row>
    <row r="11" spans="1:17" x14ac:dyDescent="0.25">
      <c r="A11" s="1" t="s">
        <v>244</v>
      </c>
      <c r="B11" s="1" t="s">
        <v>17</v>
      </c>
      <c r="C11" s="1" t="s">
        <v>104</v>
      </c>
      <c r="D11" s="7">
        <f>(H11*Scoring!C$16)+(I11*Scoring!E$17)+(J11*Scoring!C$18)+(F11*Scoring!E$13)+(G11*Scoring!C$14)+(K11*Scoring!C$20)+(L11*Scoring!C$19)+(M11*Scoring!C$15)</f>
        <v>307.21699999999998</v>
      </c>
      <c r="E11" s="5">
        <f>SUMIF(Bye!A:A, B11, Bye!B:B)</f>
        <v>6</v>
      </c>
      <c r="F11" s="1">
        <v>1.25</v>
      </c>
      <c r="G11" s="1">
        <v>0</v>
      </c>
      <c r="H11" s="1">
        <v>89.86</v>
      </c>
      <c r="I11" s="1">
        <v>1358.92</v>
      </c>
      <c r="J11" s="1">
        <v>9.64</v>
      </c>
      <c r="K11" s="1">
        <v>0.5</v>
      </c>
      <c r="L11" s="1">
        <v>8</v>
      </c>
      <c r="M11" s="1">
        <v>0</v>
      </c>
      <c r="N11"/>
      <c r="O11"/>
      <c r="P11"/>
      <c r="Q11"/>
    </row>
    <row r="12" spans="1:17" x14ac:dyDescent="0.25">
      <c r="A12" s="1" t="s">
        <v>61</v>
      </c>
      <c r="B12" s="1" t="s">
        <v>25</v>
      </c>
      <c r="C12" s="1" t="s">
        <v>103</v>
      </c>
      <c r="D12" s="7">
        <f>(H12*Scoring!C$16)+(I12*Scoring!E$17)+(J12*Scoring!C$18)+(F12*Scoring!E$13)+(G12*Scoring!C$14)+(K12*Scoring!C$20)+(L12*Scoring!C$19)+(M12*Scoring!C$15)</f>
        <v>305.68600000000004</v>
      </c>
      <c r="E12" s="5">
        <f>SUMIF(Bye!A:A, B12, Bye!B:B)</f>
        <v>5</v>
      </c>
      <c r="F12" s="1">
        <v>1656.28</v>
      </c>
      <c r="G12" s="1">
        <v>12.97</v>
      </c>
      <c r="H12" s="1">
        <v>15.64</v>
      </c>
      <c r="I12" s="1">
        <v>152.97999999999999</v>
      </c>
      <c r="J12" s="1">
        <v>1.45</v>
      </c>
      <c r="K12" s="1">
        <v>1.4</v>
      </c>
      <c r="L12" s="1">
        <v>0</v>
      </c>
      <c r="M12" s="1">
        <v>8</v>
      </c>
      <c r="N12"/>
      <c r="O12"/>
      <c r="P12"/>
      <c r="Q12"/>
    </row>
    <row r="13" spans="1:17" x14ac:dyDescent="0.25">
      <c r="A13" t="s">
        <v>370</v>
      </c>
      <c r="B13" t="s">
        <v>37</v>
      </c>
      <c r="C13" s="1" t="s">
        <v>104</v>
      </c>
      <c r="D13" s="7">
        <f>(H13*Scoring!C$16)+(I13*Scoring!E$17)+(J13*Scoring!C$18)+(F13*Scoring!E$13)+(G13*Scoring!C$14)+(K13*Scoring!C$20)+(L13*Scoring!C$19)+(M13*Scoring!C$15)</f>
        <v>299.89799999999997</v>
      </c>
      <c r="E13" s="5">
        <f>SUMIF(Bye!A:A, B13, Bye!B:B)</f>
        <v>8</v>
      </c>
      <c r="F13" s="1">
        <v>12.17</v>
      </c>
      <c r="G13" s="1">
        <v>0.05</v>
      </c>
      <c r="H13" s="1">
        <v>102.86</v>
      </c>
      <c r="I13" s="1">
        <v>1345.61</v>
      </c>
      <c r="J13" s="1">
        <v>7.26</v>
      </c>
      <c r="K13" s="1">
        <v>0.6</v>
      </c>
      <c r="L13" s="1">
        <v>6</v>
      </c>
      <c r="M13" s="1">
        <v>0</v>
      </c>
      <c r="N13"/>
      <c r="O13"/>
      <c r="P13"/>
      <c r="Q13"/>
    </row>
    <row r="14" spans="1:17" x14ac:dyDescent="0.25">
      <c r="A14" t="s">
        <v>341</v>
      </c>
      <c r="B14" t="s">
        <v>19</v>
      </c>
      <c r="C14" s="1" t="s">
        <v>104</v>
      </c>
      <c r="D14" s="7">
        <f>(H14*Scoring!C$16)+(I14*Scoring!E$17)+(J14*Scoring!C$18)+(F14*Scoring!E$13)+(G14*Scoring!C$14)+(K14*Scoring!C$20)+(L14*Scoring!C$19)+(M14*Scoring!C$15)</f>
        <v>297.88800000000003</v>
      </c>
      <c r="E14" s="5">
        <f>SUMIF(Bye!A:A, B14, Bye!B:B)</f>
        <v>8</v>
      </c>
      <c r="F14" s="1">
        <v>52.73</v>
      </c>
      <c r="G14" s="1">
        <v>0.1</v>
      </c>
      <c r="H14" s="1">
        <v>100.3</v>
      </c>
      <c r="I14" s="1">
        <v>1215.75</v>
      </c>
      <c r="J14" s="1">
        <v>9.19</v>
      </c>
      <c r="K14" s="1">
        <v>0.6</v>
      </c>
      <c r="L14" s="1">
        <v>5.2</v>
      </c>
      <c r="M14" s="1">
        <v>0</v>
      </c>
      <c r="N14"/>
      <c r="O14"/>
      <c r="P14"/>
      <c r="Q14"/>
    </row>
    <row r="15" spans="1:17" x14ac:dyDescent="0.25">
      <c r="A15" s="1" t="s">
        <v>234</v>
      </c>
      <c r="B15" s="1" t="s">
        <v>25</v>
      </c>
      <c r="C15" s="1" t="s">
        <v>104</v>
      </c>
      <c r="D15" s="7">
        <f>(H15*Scoring!C$16)+(I15*Scoring!E$17)+(J15*Scoring!C$18)+(F15*Scoring!E$13)+(G15*Scoring!C$14)+(K15*Scoring!C$20)+(L15*Scoring!C$19)+(M15*Scoring!C$15)</f>
        <v>296.40199999999999</v>
      </c>
      <c r="E15" s="5">
        <f>SUMIF(Bye!A:A, B15, Bye!B:B)</f>
        <v>5</v>
      </c>
      <c r="F15" s="1">
        <v>36.5</v>
      </c>
      <c r="G15" s="1">
        <v>0.45</v>
      </c>
      <c r="H15" s="1">
        <v>98.43</v>
      </c>
      <c r="I15" s="1">
        <v>1233.42</v>
      </c>
      <c r="J15" s="1">
        <v>8.73</v>
      </c>
      <c r="K15" s="1">
        <v>0.6</v>
      </c>
      <c r="L15" s="1">
        <v>5.5</v>
      </c>
      <c r="M15" s="1">
        <v>0</v>
      </c>
      <c r="N15"/>
      <c r="O15"/>
      <c r="P15"/>
      <c r="Q15"/>
    </row>
    <row r="16" spans="1:17" x14ac:dyDescent="0.25">
      <c r="A16" t="s">
        <v>372</v>
      </c>
      <c r="B16" t="s">
        <v>42</v>
      </c>
      <c r="C16" s="1" t="s">
        <v>104</v>
      </c>
      <c r="D16" s="7">
        <f>(H16*Scoring!C$16)+(I16*Scoring!E$17)+(J16*Scoring!C$18)+(F16*Scoring!E$13)+(G16*Scoring!C$14)+(K16*Scoring!C$20)+(L16*Scoring!C$19)+(M16*Scoring!C$15)</f>
        <v>295.46899999999999</v>
      </c>
      <c r="E16" s="5">
        <f>SUMIF(Bye!A:A, B16, Bye!B:B)</f>
        <v>8</v>
      </c>
      <c r="F16" s="1">
        <v>0.5</v>
      </c>
      <c r="G16" s="1">
        <v>0</v>
      </c>
      <c r="H16" s="1">
        <v>102.95</v>
      </c>
      <c r="I16" s="1">
        <v>1214.8900000000001</v>
      </c>
      <c r="J16" s="1">
        <v>9.43</v>
      </c>
      <c r="K16" s="1">
        <v>0.6</v>
      </c>
      <c r="L16" s="1">
        <v>5</v>
      </c>
      <c r="M16" s="1">
        <v>0</v>
      </c>
      <c r="N16"/>
      <c r="O16"/>
      <c r="P16"/>
      <c r="Q16"/>
    </row>
    <row r="17" spans="1:17" x14ac:dyDescent="0.25">
      <c r="A17" t="s">
        <v>313</v>
      </c>
      <c r="B17" t="s">
        <v>44</v>
      </c>
      <c r="C17" s="1" t="s">
        <v>103</v>
      </c>
      <c r="D17" s="7">
        <f>(H17*Scoring!C$16)+(I17*Scoring!E$17)+(J17*Scoring!C$18)+(F17*Scoring!E$13)+(G17*Scoring!C$14)+(K17*Scoring!C$20)+(L17*Scoring!C$19)+(M17*Scoring!C$15)</f>
        <v>285.84399999999999</v>
      </c>
      <c r="E17" s="5">
        <f>SUMIF(Bye!A:A, B17, Bye!B:B)</f>
        <v>14</v>
      </c>
      <c r="F17" s="1">
        <v>1059.0999999999999</v>
      </c>
      <c r="G17" s="1">
        <v>9.3000000000000007</v>
      </c>
      <c r="H17" s="1">
        <v>54.5</v>
      </c>
      <c r="I17" s="1">
        <v>368.34</v>
      </c>
      <c r="J17" s="1">
        <v>4.3</v>
      </c>
      <c r="K17" s="1">
        <v>1.4</v>
      </c>
      <c r="L17" s="1">
        <v>0.5</v>
      </c>
      <c r="M17" s="1">
        <v>2.2999999999999998</v>
      </c>
      <c r="N17"/>
      <c r="O17"/>
      <c r="P17"/>
      <c r="Q17"/>
    </row>
    <row r="18" spans="1:17" x14ac:dyDescent="0.25">
      <c r="A18" s="1" t="s">
        <v>67</v>
      </c>
      <c r="B18" s="1" t="s">
        <v>53</v>
      </c>
      <c r="C18" s="1" t="s">
        <v>103</v>
      </c>
      <c r="D18" s="7">
        <f>(H18*Scoring!C$16)+(I18*Scoring!E$17)+(J18*Scoring!C$18)+(F18*Scoring!E$13)+(G18*Scoring!C$14)+(K18*Scoring!C$20)+(L18*Scoring!C$19)+(M18*Scoring!C$15)</f>
        <v>282.70299999999997</v>
      </c>
      <c r="E18" s="5">
        <f>SUMIF(Bye!A:A, B18, Bye!B:B)</f>
        <v>12</v>
      </c>
      <c r="F18" s="1">
        <v>1244.42</v>
      </c>
      <c r="G18" s="1">
        <v>11.37</v>
      </c>
      <c r="H18" s="1">
        <v>35.950000000000003</v>
      </c>
      <c r="I18" s="1">
        <v>348.91</v>
      </c>
      <c r="J18" s="1">
        <v>1.45</v>
      </c>
      <c r="K18" s="1">
        <v>1.5</v>
      </c>
      <c r="L18" s="1">
        <v>0</v>
      </c>
      <c r="M18" s="1">
        <v>4</v>
      </c>
      <c r="N18"/>
      <c r="O18"/>
      <c r="P18"/>
      <c r="Q18"/>
    </row>
    <row r="19" spans="1:17" x14ac:dyDescent="0.25">
      <c r="A19" s="1" t="s">
        <v>363</v>
      </c>
      <c r="B19" s="1" t="s">
        <v>24</v>
      </c>
      <c r="C19" s="1" t="s">
        <v>103</v>
      </c>
      <c r="D19" s="7">
        <f>(H19*Scoring!C$16)+(I19*Scoring!E$17)+(J19*Scoring!C$18)+(F19*Scoring!E$13)+(G19*Scoring!C$14)+(K19*Scoring!C$20)+(L19*Scoring!C$19)+(M19*Scoring!C$15)</f>
        <v>282.20300000000003</v>
      </c>
      <c r="E19" s="5">
        <f>SUMIF(Bye!A:A, B19, Bye!B:B)</f>
        <v>9</v>
      </c>
      <c r="F19" s="1">
        <v>1157.5</v>
      </c>
      <c r="G19" s="1">
        <v>6.8</v>
      </c>
      <c r="H19" s="1">
        <v>51.75</v>
      </c>
      <c r="I19" s="1">
        <v>499.23</v>
      </c>
      <c r="J19" s="1">
        <v>1.98</v>
      </c>
      <c r="K19" s="1">
        <v>1.4</v>
      </c>
      <c r="L19" s="1">
        <v>1.5</v>
      </c>
      <c r="M19" s="1">
        <v>3</v>
      </c>
      <c r="N19"/>
      <c r="O19"/>
      <c r="P19"/>
      <c r="Q19"/>
    </row>
    <row r="20" spans="1:17" x14ac:dyDescent="0.25">
      <c r="A20" t="s">
        <v>74</v>
      </c>
      <c r="B20" t="s">
        <v>37</v>
      </c>
      <c r="C20" s="1" t="s">
        <v>103</v>
      </c>
      <c r="D20" s="7">
        <f>(H20*Scoring!C$16)+(I20*Scoring!E$17)+(J20*Scoring!C$18)+(F20*Scoring!E$13)+(G20*Scoring!C$14)+(K20*Scoring!C$20)+(L20*Scoring!C$19)+(M20*Scoring!C$15)</f>
        <v>276.77699999999999</v>
      </c>
      <c r="E20" s="5">
        <f>SUMIF(Bye!A:A, B20, Bye!B:B)</f>
        <v>8</v>
      </c>
      <c r="F20" s="1">
        <v>1415.1</v>
      </c>
      <c r="G20" s="1">
        <v>11.93</v>
      </c>
      <c r="H20" s="1">
        <v>21.95</v>
      </c>
      <c r="I20" s="1">
        <v>171.77</v>
      </c>
      <c r="J20" s="1">
        <v>1.36</v>
      </c>
      <c r="K20" s="1">
        <v>1.6</v>
      </c>
      <c r="L20" s="1">
        <v>0</v>
      </c>
      <c r="M20" s="1">
        <v>6</v>
      </c>
      <c r="N20"/>
      <c r="O20"/>
      <c r="P20"/>
      <c r="Q20"/>
    </row>
    <row r="21" spans="1:17" x14ac:dyDescent="0.25">
      <c r="A21" s="1" t="s">
        <v>80</v>
      </c>
      <c r="B21" s="1" t="s">
        <v>24</v>
      </c>
      <c r="C21" s="1" t="s">
        <v>104</v>
      </c>
      <c r="D21" s="7">
        <f>(H21*Scoring!C$16)+(I21*Scoring!E$17)+(J21*Scoring!C$18)+(F21*Scoring!E$13)+(G21*Scoring!C$14)+(K21*Scoring!C$20)+(L21*Scoring!C$19)+(M21*Scoring!C$15)</f>
        <v>276.73800000000006</v>
      </c>
      <c r="E21" s="5">
        <f>SUMIF(Bye!A:A, B21, Bye!B:B)</f>
        <v>9</v>
      </c>
      <c r="F21" s="1">
        <v>0</v>
      </c>
      <c r="G21" s="1">
        <v>0</v>
      </c>
      <c r="H21" s="1">
        <v>82.6</v>
      </c>
      <c r="I21" s="1">
        <v>1112.3800000000001</v>
      </c>
      <c r="J21" s="1">
        <v>11.8</v>
      </c>
      <c r="K21" s="1">
        <v>0.5</v>
      </c>
      <c r="L21" s="1">
        <v>4.2</v>
      </c>
      <c r="M21" s="1">
        <v>0</v>
      </c>
      <c r="N21"/>
      <c r="O21"/>
      <c r="P21"/>
      <c r="Q21"/>
    </row>
    <row r="22" spans="1:17" x14ac:dyDescent="0.25">
      <c r="A22" s="1" t="s">
        <v>222</v>
      </c>
      <c r="B22" s="1" t="s">
        <v>46</v>
      </c>
      <c r="C22" s="1" t="s">
        <v>103</v>
      </c>
      <c r="D22" s="7">
        <f>(H22*Scoring!C$16)+(I22*Scoring!E$17)+(J22*Scoring!C$18)+(F22*Scoring!E$13)+(G22*Scoring!C$14)+(K22*Scoring!C$20)+(L22*Scoring!C$19)+(M22*Scoring!C$15)</f>
        <v>275.96100000000001</v>
      </c>
      <c r="E22" s="5">
        <f>SUMIF(Bye!A:A, B22, Bye!B:B)</f>
        <v>11</v>
      </c>
      <c r="F22" s="1">
        <v>1330</v>
      </c>
      <c r="G22" s="1">
        <v>11.21</v>
      </c>
      <c r="H22" s="1">
        <v>34.619999999999997</v>
      </c>
      <c r="I22" s="1">
        <v>189.01</v>
      </c>
      <c r="J22" s="1">
        <v>1.58</v>
      </c>
      <c r="K22" s="1">
        <v>2.2999999999999998</v>
      </c>
      <c r="L22" s="1">
        <v>0</v>
      </c>
      <c r="M22" s="1">
        <v>5</v>
      </c>
      <c r="N22"/>
      <c r="O22"/>
      <c r="P22"/>
      <c r="Q22"/>
    </row>
    <row r="23" spans="1:17" x14ac:dyDescent="0.25">
      <c r="A23" s="1" t="s">
        <v>214</v>
      </c>
      <c r="B23" s="1" t="s">
        <v>40</v>
      </c>
      <c r="C23" s="1" t="s">
        <v>103</v>
      </c>
      <c r="D23" s="7">
        <f>(H23*Scoring!C$16)+(I23*Scoring!E$17)+(J23*Scoring!C$18)+(F23*Scoring!E$13)+(G23*Scoring!C$14)+(K23*Scoring!C$20)+(L23*Scoring!C$19)+(M23*Scoring!C$15)</f>
        <v>272.75200000000007</v>
      </c>
      <c r="E23" s="5">
        <f>SUMIF(Bye!A:A, B23, Bye!B:B)</f>
        <v>10</v>
      </c>
      <c r="F23" s="1">
        <v>1100.6500000000001</v>
      </c>
      <c r="G23" s="1">
        <v>13.35</v>
      </c>
      <c r="H23" s="1">
        <v>33.93</v>
      </c>
      <c r="I23" s="1">
        <v>280.97000000000003</v>
      </c>
      <c r="J23" s="1">
        <v>2.41</v>
      </c>
      <c r="K23" s="1">
        <v>1.4</v>
      </c>
      <c r="L23" s="1">
        <v>0</v>
      </c>
      <c r="M23" s="1">
        <v>2.5</v>
      </c>
      <c r="N23"/>
      <c r="O23"/>
      <c r="P23"/>
      <c r="Q23"/>
    </row>
    <row r="24" spans="1:17" x14ac:dyDescent="0.25">
      <c r="A24" s="1" t="s">
        <v>79</v>
      </c>
      <c r="B24" s="1" t="s">
        <v>53</v>
      </c>
      <c r="C24" s="1" t="s">
        <v>104</v>
      </c>
      <c r="D24" s="7">
        <f>(H24*Scoring!C$16)+(I24*Scoring!E$17)+(J24*Scoring!C$18)+(F24*Scoring!E$13)+(G24*Scoring!C$14)+(K24*Scoring!C$20)+(L24*Scoring!C$19)+(M24*Scoring!C$15)</f>
        <v>271.59100000000001</v>
      </c>
      <c r="E24" s="5">
        <f>SUMIF(Bye!A:A, B24, Bye!B:B)</f>
        <v>12</v>
      </c>
      <c r="F24" s="1">
        <v>0</v>
      </c>
      <c r="G24" s="1">
        <v>0</v>
      </c>
      <c r="H24" s="1">
        <v>92.15</v>
      </c>
      <c r="I24" s="1">
        <v>1173.4100000000001</v>
      </c>
      <c r="J24" s="1">
        <v>8.1</v>
      </c>
      <c r="K24" s="1">
        <v>0.6</v>
      </c>
      <c r="L24" s="1">
        <v>4.7</v>
      </c>
      <c r="M24" s="1">
        <v>0</v>
      </c>
      <c r="N24"/>
      <c r="O24"/>
      <c r="P24"/>
      <c r="Q24"/>
    </row>
    <row r="25" spans="1:17" x14ac:dyDescent="0.25">
      <c r="A25" s="1" t="s">
        <v>94</v>
      </c>
      <c r="B25" s="1" t="s">
        <v>16</v>
      </c>
      <c r="C25" s="1" t="s">
        <v>104</v>
      </c>
      <c r="D25" s="7">
        <f>(H25*Scoring!C$16)+(I25*Scoring!E$17)+(J25*Scoring!C$18)+(F25*Scoring!E$13)+(G25*Scoring!C$14)+(K25*Scoring!C$20)+(L25*Scoring!C$19)+(M25*Scoring!C$15)</f>
        <v>270.34699999999998</v>
      </c>
      <c r="E25" s="5">
        <f>SUMIF(Bye!A:A, B25, Bye!B:B)</f>
        <v>10</v>
      </c>
      <c r="F25" s="1">
        <v>-0.25</v>
      </c>
      <c r="G25" s="1">
        <v>0</v>
      </c>
      <c r="H25" s="1">
        <v>100.57</v>
      </c>
      <c r="I25" s="1">
        <v>1208.22</v>
      </c>
      <c r="J25" s="1">
        <v>5.93</v>
      </c>
      <c r="K25" s="1">
        <v>1</v>
      </c>
      <c r="L25" s="1">
        <v>4.8</v>
      </c>
      <c r="M25" s="1">
        <v>0</v>
      </c>
      <c r="N25"/>
      <c r="O25"/>
      <c r="P25"/>
      <c r="Q25"/>
    </row>
    <row r="26" spans="1:17" x14ac:dyDescent="0.25">
      <c r="A26" s="1" t="s">
        <v>99</v>
      </c>
      <c r="B26" s="1" t="s">
        <v>40</v>
      </c>
      <c r="C26" s="1" t="s">
        <v>104</v>
      </c>
      <c r="D26" s="7">
        <f>(H26*Scoring!C$16)+(I26*Scoring!E$17)+(J26*Scoring!C$18)+(F26*Scoring!E$13)+(G26*Scoring!C$14)+(K26*Scoring!C$20)+(L26*Scoring!C$19)+(M26*Scoring!C$15)</f>
        <v>270.26600000000002</v>
      </c>
      <c r="E26" s="5">
        <f>SUMIF(Bye!A:A, B26, Bye!B:B)</f>
        <v>10</v>
      </c>
      <c r="F26" s="1">
        <v>7.6</v>
      </c>
      <c r="G26" s="1">
        <v>0.05</v>
      </c>
      <c r="H26" s="1">
        <v>83.2</v>
      </c>
      <c r="I26" s="1">
        <v>1125.06</v>
      </c>
      <c r="J26" s="1">
        <v>10.25</v>
      </c>
      <c r="K26" s="1">
        <v>0.9</v>
      </c>
      <c r="L26" s="1">
        <v>4.3</v>
      </c>
      <c r="M26" s="1">
        <v>0</v>
      </c>
      <c r="N26"/>
      <c r="O26"/>
      <c r="P26"/>
      <c r="Q26"/>
    </row>
    <row r="27" spans="1:17" x14ac:dyDescent="0.25">
      <c r="A27" s="1" t="s">
        <v>414</v>
      </c>
      <c r="B27" s="1" t="s">
        <v>50</v>
      </c>
      <c r="C27" s="1" t="s">
        <v>103</v>
      </c>
      <c r="D27" s="7">
        <f>(H27*Scoring!C$16)+(I27*Scoring!E$17)+(J27*Scoring!C$18)+(F27*Scoring!E$13)+(G27*Scoring!C$14)+(K27*Scoring!C$20)+(L27*Scoring!C$19)+(M27*Scoring!C$15)</f>
        <v>268.72800000000001</v>
      </c>
      <c r="E27" s="5">
        <f>SUMIF(Bye!A:A, B27, Bye!B:B)</f>
        <v>8</v>
      </c>
      <c r="F27" s="1">
        <v>1131.71</v>
      </c>
      <c r="G27" s="1">
        <v>7.55</v>
      </c>
      <c r="H27" s="1">
        <v>52.17</v>
      </c>
      <c r="I27" s="1">
        <v>335.47</v>
      </c>
      <c r="J27" s="1">
        <v>3.09</v>
      </c>
      <c r="K27" s="1">
        <v>2.4</v>
      </c>
      <c r="L27" s="1">
        <v>0</v>
      </c>
      <c r="M27" s="1">
        <v>2.8</v>
      </c>
      <c r="N27"/>
      <c r="O27"/>
      <c r="P27"/>
      <c r="Q27"/>
    </row>
    <row r="28" spans="1:17" x14ac:dyDescent="0.25">
      <c r="A28" s="1" t="s">
        <v>236</v>
      </c>
      <c r="B28" s="1" t="s">
        <v>48</v>
      </c>
      <c r="C28" s="1" t="s">
        <v>104</v>
      </c>
      <c r="D28" s="7">
        <f>(H28*Scoring!C$16)+(I28*Scoring!E$17)+(J28*Scoring!C$18)+(F28*Scoring!E$13)+(G28*Scoring!C$14)+(K28*Scoring!C$20)+(L28*Scoring!C$19)+(M28*Scoring!C$15)</f>
        <v>265.40600000000001</v>
      </c>
      <c r="E28" s="5">
        <f>SUMIF(Bye!A:A, B28, Bye!B:B)</f>
        <v>9</v>
      </c>
      <c r="F28" s="1">
        <v>14.9</v>
      </c>
      <c r="G28" s="1">
        <v>0.05</v>
      </c>
      <c r="H28" s="1">
        <v>95.1</v>
      </c>
      <c r="I28" s="1">
        <v>1161.1600000000001</v>
      </c>
      <c r="J28" s="1">
        <v>6.7</v>
      </c>
      <c r="K28" s="1">
        <v>1.3</v>
      </c>
      <c r="L28" s="1">
        <v>4.5</v>
      </c>
      <c r="M28" s="1">
        <v>0</v>
      </c>
      <c r="N28"/>
      <c r="O28"/>
      <c r="P28"/>
      <c r="Q28"/>
    </row>
    <row r="29" spans="1:17" x14ac:dyDescent="0.25">
      <c r="A29" s="1" t="s">
        <v>326</v>
      </c>
      <c r="B29" s="1" t="s">
        <v>57</v>
      </c>
      <c r="C29" s="1" t="s">
        <v>104</v>
      </c>
      <c r="D29" s="7">
        <f>(H29*Scoring!C$16)+(I29*Scoring!E$17)+(J29*Scoring!C$18)+(F29*Scoring!E$13)+(G29*Scoring!C$14)+(K29*Scoring!C$20)+(L29*Scoring!C$19)+(M29*Scoring!C$15)</f>
        <v>263.29199999999997</v>
      </c>
      <c r="E29" s="5">
        <f>SUMIF(Bye!A:A, B29, Bye!B:B)</f>
        <v>5</v>
      </c>
      <c r="F29" s="1">
        <v>0</v>
      </c>
      <c r="G29" s="1">
        <v>0</v>
      </c>
      <c r="H29" s="1">
        <v>102.51</v>
      </c>
      <c r="I29" s="1">
        <v>1058.82</v>
      </c>
      <c r="J29" s="1">
        <v>7.4</v>
      </c>
      <c r="K29" s="1">
        <v>0.9</v>
      </c>
      <c r="L29" s="1">
        <v>3.8</v>
      </c>
      <c r="M29" s="1">
        <v>0</v>
      </c>
      <c r="N29"/>
      <c r="O29"/>
      <c r="P29"/>
      <c r="Q29"/>
    </row>
    <row r="30" spans="1:17" x14ac:dyDescent="0.25">
      <c r="A30" s="1" t="s">
        <v>63</v>
      </c>
      <c r="B30" s="1" t="s">
        <v>35</v>
      </c>
      <c r="C30" s="1" t="s">
        <v>103</v>
      </c>
      <c r="D30" s="7">
        <f>(H30*Scoring!C$16)+(I30*Scoring!E$17)+(J30*Scoring!C$18)+(F30*Scoring!E$13)+(G30*Scoring!C$14)+(K30*Scoring!C$20)+(L30*Scoring!C$19)+(M30*Scoring!C$15)</f>
        <v>261.81100000000004</v>
      </c>
      <c r="E30" s="5">
        <f>SUMIF(Bye!A:A, B30, Bye!B:B)</f>
        <v>8</v>
      </c>
      <c r="F30" s="1">
        <v>993.86</v>
      </c>
      <c r="G30" s="1">
        <v>6.31</v>
      </c>
      <c r="H30" s="1">
        <v>57.47</v>
      </c>
      <c r="I30" s="1">
        <v>454.75</v>
      </c>
      <c r="J30" s="1">
        <v>1.97</v>
      </c>
      <c r="K30" s="1">
        <v>1.3</v>
      </c>
      <c r="L30" s="1">
        <v>1.5</v>
      </c>
      <c r="M30" s="1">
        <v>2.2000000000000002</v>
      </c>
      <c r="N30"/>
      <c r="O30"/>
      <c r="P30"/>
      <c r="Q30"/>
    </row>
    <row r="31" spans="1:17" x14ac:dyDescent="0.25">
      <c r="A31" s="1" t="s">
        <v>386</v>
      </c>
      <c r="B31" s="1" t="s">
        <v>55</v>
      </c>
      <c r="C31" s="1" t="s">
        <v>104</v>
      </c>
      <c r="D31" s="7">
        <f>(H31*Scoring!C$16)+(I31*Scoring!E$17)+(J31*Scoring!C$18)+(F31*Scoring!E$13)+(G31*Scoring!C$14)+(K31*Scoring!C$20)+(L31*Scoring!C$19)+(M31*Scoring!C$15)</f>
        <v>259.70400000000001</v>
      </c>
      <c r="E31" s="5">
        <f>SUMIF(Bye!A:A, B31, Bye!B:B)</f>
        <v>12</v>
      </c>
      <c r="F31" s="1">
        <v>36.06</v>
      </c>
      <c r="G31" s="1">
        <v>0.57999999999999996</v>
      </c>
      <c r="H31" s="1">
        <v>81.8</v>
      </c>
      <c r="I31" s="1">
        <v>1130.18</v>
      </c>
      <c r="J31" s="1">
        <v>7.55</v>
      </c>
      <c r="K31" s="1">
        <v>0.7</v>
      </c>
      <c r="L31" s="1">
        <v>4.4000000000000004</v>
      </c>
      <c r="M31" s="1">
        <v>0</v>
      </c>
      <c r="N31"/>
      <c r="O31"/>
      <c r="P31"/>
      <c r="Q31"/>
    </row>
    <row r="32" spans="1:17" x14ac:dyDescent="0.25">
      <c r="A32" s="1" t="s">
        <v>70</v>
      </c>
      <c r="B32" s="1" t="s">
        <v>48</v>
      </c>
      <c r="C32" s="1" t="s">
        <v>103</v>
      </c>
      <c r="D32" s="7">
        <f>(H32*Scoring!C$16)+(I32*Scoring!E$17)+(J32*Scoring!C$18)+(F32*Scoring!E$13)+(G32*Scoring!C$14)+(K32*Scoring!C$20)+(L32*Scoring!C$19)+(M32*Scoring!C$15)</f>
        <v>258.55099999999999</v>
      </c>
      <c r="E32" s="5">
        <f>SUMIF(Bye!A:A, B32, Bye!B:B)</f>
        <v>9</v>
      </c>
      <c r="F32" s="1">
        <v>1074.47</v>
      </c>
      <c r="G32" s="1">
        <v>7.98</v>
      </c>
      <c r="H32" s="1">
        <v>46.75</v>
      </c>
      <c r="I32" s="1">
        <v>399.04</v>
      </c>
      <c r="J32" s="1">
        <v>1.42</v>
      </c>
      <c r="K32" s="1">
        <v>1.4</v>
      </c>
      <c r="L32" s="1">
        <v>0.75</v>
      </c>
      <c r="M32" s="1">
        <v>2.4</v>
      </c>
      <c r="N32"/>
      <c r="O32"/>
      <c r="P32"/>
      <c r="Q32"/>
    </row>
    <row r="33" spans="1:17" x14ac:dyDescent="0.25">
      <c r="A33" s="1" t="s">
        <v>415</v>
      </c>
      <c r="B33" s="1" t="s">
        <v>19</v>
      </c>
      <c r="C33" s="1" t="s">
        <v>103</v>
      </c>
      <c r="D33" s="7">
        <f>(H33*Scoring!C$16)+(I33*Scoring!E$17)+(J33*Scoring!C$18)+(F33*Scoring!E$13)+(G33*Scoring!C$14)+(K33*Scoring!C$20)+(L33*Scoring!C$19)+(M33*Scoring!C$15)</f>
        <v>257.87600000000003</v>
      </c>
      <c r="E33" s="5">
        <f>SUMIF(Bye!A:A, B33, Bye!B:B)</f>
        <v>8</v>
      </c>
      <c r="F33" s="1">
        <v>1108.75</v>
      </c>
      <c r="G33" s="1">
        <v>11.15</v>
      </c>
      <c r="H33" s="1">
        <v>35.5</v>
      </c>
      <c r="I33" s="1">
        <v>228.21</v>
      </c>
      <c r="J33" s="1">
        <v>2.68</v>
      </c>
      <c r="K33" s="1">
        <v>2.1</v>
      </c>
      <c r="L33" s="1">
        <v>0</v>
      </c>
      <c r="M33" s="1">
        <v>2.6</v>
      </c>
      <c r="N33"/>
      <c r="O33"/>
      <c r="P33"/>
      <c r="Q33"/>
    </row>
    <row r="34" spans="1:17" x14ac:dyDescent="0.25">
      <c r="A34" s="1" t="s">
        <v>78</v>
      </c>
      <c r="B34" s="1" t="s">
        <v>37</v>
      </c>
      <c r="C34" s="1" t="s">
        <v>104</v>
      </c>
      <c r="D34" s="7">
        <f>(H34*Scoring!C$16)+(I34*Scoring!E$17)+(J34*Scoring!C$18)+(F34*Scoring!E$13)+(G34*Scoring!C$14)+(K34*Scoring!C$20)+(L34*Scoring!C$19)+(M34*Scoring!C$15)</f>
        <v>256.86100000000005</v>
      </c>
      <c r="E34" s="5">
        <f>SUMIF(Bye!A:A, B34, Bye!B:B)</f>
        <v>8</v>
      </c>
      <c r="F34" s="1">
        <v>15.7</v>
      </c>
      <c r="G34" s="1">
        <v>0.05</v>
      </c>
      <c r="H34" s="1">
        <v>91.38</v>
      </c>
      <c r="I34" s="1">
        <v>1031.51</v>
      </c>
      <c r="J34" s="1">
        <v>8.56</v>
      </c>
      <c r="K34" s="1">
        <v>0.5</v>
      </c>
      <c r="L34" s="1">
        <v>3.2</v>
      </c>
      <c r="M34" s="1">
        <v>0</v>
      </c>
      <c r="N34"/>
      <c r="O34"/>
      <c r="P34"/>
      <c r="Q34"/>
    </row>
    <row r="35" spans="1:17" x14ac:dyDescent="0.25">
      <c r="A35" s="1" t="s">
        <v>221</v>
      </c>
      <c r="B35" s="1" t="s">
        <v>21</v>
      </c>
      <c r="C35" s="1" t="s">
        <v>103</v>
      </c>
      <c r="D35" s="7">
        <f>(H35*Scoring!C$16)+(I35*Scoring!E$17)+(J35*Scoring!C$18)+(F35*Scoring!E$13)+(G35*Scoring!C$14)+(K35*Scoring!C$20)+(L35*Scoring!C$19)+(M35*Scoring!C$15)</f>
        <v>252.98000000000002</v>
      </c>
      <c r="E35" s="5">
        <f>SUMIF(Bye!A:A, B35, Bye!B:B)</f>
        <v>8</v>
      </c>
      <c r="F35" s="1">
        <v>1195.18</v>
      </c>
      <c r="G35" s="1">
        <v>10.66</v>
      </c>
      <c r="H35" s="1">
        <v>38.93</v>
      </c>
      <c r="I35" s="1">
        <v>188.72</v>
      </c>
      <c r="J35" s="1">
        <v>0.5</v>
      </c>
      <c r="K35" s="1">
        <v>1.8</v>
      </c>
      <c r="L35" s="1">
        <v>0</v>
      </c>
      <c r="M35" s="1">
        <v>3.5</v>
      </c>
      <c r="N35"/>
      <c r="O35"/>
      <c r="P35"/>
      <c r="Q35"/>
    </row>
    <row r="36" spans="1:17" x14ac:dyDescent="0.25">
      <c r="A36" s="1" t="s">
        <v>268</v>
      </c>
      <c r="B36" s="1" t="s">
        <v>21</v>
      </c>
      <c r="C36" s="1" t="s">
        <v>121</v>
      </c>
      <c r="D36" s="7">
        <f>(H36*Scoring!C$16)+(I36*Scoring!E$17)+(J36*Scoring!C$18)+(F36*Scoring!E$13)+(G36*Scoring!C$14)+(K36*Scoring!C$20)+(L36*Scoring!C$19)+(M36*Scoring!C$15)</f>
        <v>252.46100000000001</v>
      </c>
      <c r="E36" s="5">
        <f>SUMIF(Bye!A:A, B36, Bye!B:B)</f>
        <v>8</v>
      </c>
      <c r="F36" s="1">
        <v>0</v>
      </c>
      <c r="G36" s="1">
        <v>0</v>
      </c>
      <c r="H36" s="1">
        <v>104.23</v>
      </c>
      <c r="I36" s="1">
        <v>1077.81</v>
      </c>
      <c r="J36" s="1">
        <v>5.45</v>
      </c>
      <c r="K36" s="1">
        <v>0.5</v>
      </c>
      <c r="L36" s="1">
        <v>2.75</v>
      </c>
      <c r="M36" s="1">
        <v>0</v>
      </c>
      <c r="N36"/>
      <c r="O36"/>
      <c r="P36"/>
      <c r="Q36"/>
    </row>
    <row r="37" spans="1:17" x14ac:dyDescent="0.25">
      <c r="A37" s="1" t="s">
        <v>85</v>
      </c>
      <c r="B37" s="1" t="s">
        <v>29</v>
      </c>
      <c r="C37" s="1" t="s">
        <v>104</v>
      </c>
      <c r="D37" s="7">
        <f>(H37*Scoring!C$16)+(I37*Scoring!E$17)+(J37*Scoring!C$18)+(F37*Scoring!E$13)+(G37*Scoring!C$14)+(K37*Scoring!C$20)+(L37*Scoring!C$19)+(M37*Scoring!C$15)</f>
        <v>251.16099999999997</v>
      </c>
      <c r="E37" s="5">
        <f>SUMIF(Bye!A:A, B37, Bye!B:B)</f>
        <v>9</v>
      </c>
      <c r="F37" s="1">
        <v>0</v>
      </c>
      <c r="G37" s="1">
        <v>0</v>
      </c>
      <c r="H37" s="1">
        <v>82.67</v>
      </c>
      <c r="I37" s="1">
        <v>1156.31</v>
      </c>
      <c r="J37" s="1">
        <v>6.71</v>
      </c>
      <c r="K37" s="1">
        <v>0.9</v>
      </c>
      <c r="L37" s="1">
        <v>4.5</v>
      </c>
      <c r="M37" s="1">
        <v>0</v>
      </c>
      <c r="N37"/>
      <c r="O37"/>
      <c r="P37"/>
      <c r="Q37"/>
    </row>
    <row r="38" spans="1:17" x14ac:dyDescent="0.25">
      <c r="A38" t="s">
        <v>334</v>
      </c>
      <c r="B38" t="s">
        <v>14</v>
      </c>
      <c r="C38" s="1" t="s">
        <v>104</v>
      </c>
      <c r="D38" s="7">
        <f>(H38*Scoring!C$16)+(I38*Scoring!E$17)+(J38*Scoring!C$18)+(F38*Scoring!E$13)+(G38*Scoring!C$14)+(K38*Scoring!C$20)+(L38*Scoring!C$19)+(M38*Scoring!C$15)</f>
        <v>250.19900000000007</v>
      </c>
      <c r="E38" s="5">
        <f>SUMIF(Bye!A:A, B38, Bye!B:B)</f>
        <v>10</v>
      </c>
      <c r="F38" s="1">
        <v>3.35</v>
      </c>
      <c r="G38" s="1">
        <v>0</v>
      </c>
      <c r="H38" s="1">
        <v>86.4</v>
      </c>
      <c r="I38" s="1">
        <v>1094.6400000000001</v>
      </c>
      <c r="J38" s="1">
        <v>7.05</v>
      </c>
      <c r="K38" s="1">
        <v>0.6</v>
      </c>
      <c r="L38" s="1">
        <v>4.0999999999999996</v>
      </c>
      <c r="M38" s="1">
        <v>0</v>
      </c>
      <c r="N38"/>
      <c r="O38"/>
      <c r="P38"/>
      <c r="Q38"/>
    </row>
    <row r="39" spans="1:17" x14ac:dyDescent="0.25">
      <c r="A39" s="1" t="s">
        <v>212</v>
      </c>
      <c r="B39" s="1" t="s">
        <v>26</v>
      </c>
      <c r="C39" s="1" t="s">
        <v>103</v>
      </c>
      <c r="D39" s="7">
        <f>(H39*Scoring!C$16)+(I39*Scoring!E$17)+(J39*Scoring!C$18)+(F39*Scoring!E$13)+(G39*Scoring!C$14)+(K39*Scoring!C$20)+(L39*Scoring!C$19)+(M39*Scoring!C$15)</f>
        <v>247.89200000000002</v>
      </c>
      <c r="E39" s="5">
        <f>SUMIF(Bye!A:A, B39, Bye!B:B)</f>
        <v>11</v>
      </c>
      <c r="F39" s="1">
        <v>944.49</v>
      </c>
      <c r="G39" s="1">
        <v>6.09</v>
      </c>
      <c r="H39" s="1">
        <v>53.38</v>
      </c>
      <c r="I39" s="1">
        <v>451.13</v>
      </c>
      <c r="J39" s="1">
        <v>1.81</v>
      </c>
      <c r="K39" s="1">
        <v>1.6</v>
      </c>
      <c r="L39" s="1">
        <v>1.25</v>
      </c>
      <c r="M39" s="1">
        <v>1.8</v>
      </c>
      <c r="N39"/>
      <c r="O39"/>
      <c r="P39"/>
      <c r="Q39"/>
    </row>
    <row r="40" spans="1:17" x14ac:dyDescent="0.25">
      <c r="A40" s="1" t="s">
        <v>239</v>
      </c>
      <c r="B40" s="1" t="s">
        <v>50</v>
      </c>
      <c r="C40" s="1" t="s">
        <v>104</v>
      </c>
      <c r="D40" s="7">
        <f>(H40*Scoring!C$16)+(I40*Scoring!E$17)+(J40*Scoring!C$18)+(F40*Scoring!E$13)+(G40*Scoring!C$14)+(K40*Scoring!C$20)+(L40*Scoring!C$19)+(M40*Scoring!C$15)</f>
        <v>245.61599999999999</v>
      </c>
      <c r="E40" s="5">
        <f>SUMIF(Bye!A:A, B40, Bye!B:B)</f>
        <v>8</v>
      </c>
      <c r="F40" s="1">
        <v>123.53</v>
      </c>
      <c r="G40" s="1">
        <v>2.0699999999999998</v>
      </c>
      <c r="H40" s="1">
        <v>84.51</v>
      </c>
      <c r="I40" s="1">
        <v>940.53</v>
      </c>
      <c r="J40" s="1">
        <v>5.88</v>
      </c>
      <c r="K40" s="1">
        <v>0.5</v>
      </c>
      <c r="L40" s="1">
        <v>2.5</v>
      </c>
      <c r="M40" s="1">
        <v>0</v>
      </c>
      <c r="N40"/>
      <c r="O40"/>
      <c r="P40"/>
      <c r="Q40"/>
    </row>
    <row r="41" spans="1:17" x14ac:dyDescent="0.25">
      <c r="A41" s="1" t="s">
        <v>87</v>
      </c>
      <c r="B41" s="1" t="s">
        <v>45</v>
      </c>
      <c r="C41" s="1" t="s">
        <v>104</v>
      </c>
      <c r="D41" s="7">
        <f>(H41*Scoring!C$16)+(I41*Scoring!E$17)+(J41*Scoring!C$18)+(F41*Scoring!E$13)+(G41*Scoring!C$14)+(K41*Scoring!C$20)+(L41*Scoring!C$19)+(M41*Scoring!C$15)</f>
        <v>245.28700000000001</v>
      </c>
      <c r="E41" s="5">
        <f>SUMIF(Bye!A:A, B41, Bye!B:B)</f>
        <v>12</v>
      </c>
      <c r="F41" s="1">
        <v>0.25</v>
      </c>
      <c r="G41" s="1">
        <v>0</v>
      </c>
      <c r="H41" s="1">
        <v>83.99</v>
      </c>
      <c r="I41" s="1">
        <v>1048.72</v>
      </c>
      <c r="J41" s="1">
        <v>7.7</v>
      </c>
      <c r="K41" s="1">
        <v>0.9</v>
      </c>
      <c r="L41" s="1">
        <v>3.7</v>
      </c>
      <c r="M41" s="1">
        <v>0</v>
      </c>
      <c r="N41"/>
      <c r="O41"/>
      <c r="P41"/>
      <c r="Q41"/>
    </row>
    <row r="42" spans="1:17" x14ac:dyDescent="0.25">
      <c r="A42" s="1" t="s">
        <v>394</v>
      </c>
      <c r="B42" s="1" t="s">
        <v>50</v>
      </c>
      <c r="C42" s="1" t="s">
        <v>121</v>
      </c>
      <c r="D42" s="7">
        <f>(H42*Scoring!C$16)+(I42*Scoring!E$17)+(J42*Scoring!C$18)+(F42*Scoring!E$13)+(G42*Scoring!C$14)+(K42*Scoring!C$20)+(L42*Scoring!C$19)+(M42*Scoring!C$15)</f>
        <v>243.64999999999998</v>
      </c>
      <c r="E42" s="5">
        <f>SUMIF(Bye!A:A, B42, Bye!B:B)</f>
        <v>8</v>
      </c>
      <c r="F42" s="1">
        <v>0</v>
      </c>
      <c r="G42" s="1">
        <v>0</v>
      </c>
      <c r="H42" s="1">
        <v>93.45</v>
      </c>
      <c r="I42" s="1">
        <v>1057.5999999999999</v>
      </c>
      <c r="J42" s="1">
        <v>5.74</v>
      </c>
      <c r="K42" s="1">
        <v>0.5</v>
      </c>
      <c r="L42" s="1">
        <v>3.5</v>
      </c>
      <c r="M42" s="1">
        <v>0</v>
      </c>
      <c r="N42"/>
      <c r="O42"/>
      <c r="P42"/>
      <c r="Q42"/>
    </row>
    <row r="43" spans="1:17" x14ac:dyDescent="0.25">
      <c r="A43" s="1" t="s">
        <v>237</v>
      </c>
      <c r="B43" s="1" t="s">
        <v>26</v>
      </c>
      <c r="C43" s="1" t="s">
        <v>104</v>
      </c>
      <c r="D43" s="7">
        <f>(H43*Scoring!C$16)+(I43*Scoring!E$17)+(J43*Scoring!C$18)+(F43*Scoring!E$13)+(G43*Scoring!C$14)+(K43*Scoring!C$20)+(L43*Scoring!C$19)+(M43*Scoring!C$15)</f>
        <v>243.28200000000001</v>
      </c>
      <c r="E43" s="5">
        <f>SUMIF(Bye!A:A, B43, Bye!B:B)</f>
        <v>11</v>
      </c>
      <c r="F43" s="1">
        <v>96.21</v>
      </c>
      <c r="G43" s="1">
        <v>1.1299999999999999</v>
      </c>
      <c r="H43" s="1">
        <v>88.15</v>
      </c>
      <c r="I43" s="1">
        <v>936.11</v>
      </c>
      <c r="J43" s="1">
        <v>6.47</v>
      </c>
      <c r="K43" s="1">
        <v>0.9</v>
      </c>
      <c r="L43" s="1">
        <v>2.4</v>
      </c>
      <c r="M43" s="1">
        <v>0</v>
      </c>
      <c r="N43"/>
      <c r="O43"/>
      <c r="P43"/>
      <c r="Q43"/>
    </row>
    <row r="44" spans="1:17" x14ac:dyDescent="0.25">
      <c r="A44" s="1" t="s">
        <v>95</v>
      </c>
      <c r="B44" s="1" t="s">
        <v>31</v>
      </c>
      <c r="C44" s="1" t="s">
        <v>104</v>
      </c>
      <c r="D44" s="7">
        <f>(H44*Scoring!C$16)+(I44*Scoring!E$17)+(J44*Scoring!C$18)+(F44*Scoring!E$13)+(G44*Scoring!C$14)+(K44*Scoring!C$20)+(L44*Scoring!C$19)+(M44*Scoring!C$15)</f>
        <v>242.66</v>
      </c>
      <c r="E44" s="5">
        <f>SUMIF(Bye!A:A, B44, Bye!B:B)</f>
        <v>9</v>
      </c>
      <c r="F44" s="1">
        <v>4.3</v>
      </c>
      <c r="G44" s="1">
        <v>0.05</v>
      </c>
      <c r="H44" s="1">
        <v>87.14</v>
      </c>
      <c r="I44" s="1">
        <v>1091.3</v>
      </c>
      <c r="J44" s="1">
        <v>5.71</v>
      </c>
      <c r="K44" s="1">
        <v>0.6</v>
      </c>
      <c r="L44" s="1">
        <v>4</v>
      </c>
      <c r="M44" s="1">
        <v>0</v>
      </c>
      <c r="N44"/>
      <c r="O44"/>
      <c r="P44"/>
      <c r="Q44"/>
    </row>
    <row r="45" spans="1:17" x14ac:dyDescent="0.25">
      <c r="A45" s="1" t="s">
        <v>227</v>
      </c>
      <c r="B45" s="1" t="s">
        <v>43</v>
      </c>
      <c r="C45" s="1" t="s">
        <v>104</v>
      </c>
      <c r="D45" s="7">
        <f>(H45*Scoring!C$16)+(I45*Scoring!E$17)+(J45*Scoring!C$18)+(F45*Scoring!E$13)+(G45*Scoring!C$14)+(K45*Scoring!C$20)+(L45*Scoring!C$19)+(M45*Scoring!C$15)</f>
        <v>240.89400000000003</v>
      </c>
      <c r="E45" s="5">
        <f>SUMIF(Bye!A:A, B45, Bye!B:B)</f>
        <v>5</v>
      </c>
      <c r="F45" s="1">
        <v>3.45</v>
      </c>
      <c r="G45" s="1">
        <v>0</v>
      </c>
      <c r="H45" s="1">
        <v>77.37</v>
      </c>
      <c r="I45" s="1">
        <v>1161.19</v>
      </c>
      <c r="J45" s="1">
        <v>5.76</v>
      </c>
      <c r="K45" s="1">
        <v>1.3</v>
      </c>
      <c r="L45" s="1">
        <v>4.5999999999999996</v>
      </c>
      <c r="M45" s="1">
        <v>0</v>
      </c>
      <c r="N45"/>
      <c r="O45"/>
      <c r="P45"/>
      <c r="Q45"/>
    </row>
    <row r="46" spans="1:17" x14ac:dyDescent="0.25">
      <c r="A46" t="s">
        <v>72</v>
      </c>
      <c r="B46" t="s">
        <v>49</v>
      </c>
      <c r="C46" s="1" t="s">
        <v>103</v>
      </c>
      <c r="D46" s="7">
        <f>(H46*Scoring!C$16)+(I46*Scoring!E$17)+(J46*Scoring!C$18)+(F46*Scoring!E$13)+(G46*Scoring!C$14)+(K46*Scoring!C$20)+(L46*Scoring!C$19)+(M46*Scoring!C$15)</f>
        <v>240.77900000000002</v>
      </c>
      <c r="E46" s="5">
        <f>SUMIF(Bye!A:A, B46, Bye!B:B)</f>
        <v>14</v>
      </c>
      <c r="F46" s="1">
        <v>928.45</v>
      </c>
      <c r="G46" s="1">
        <v>12.29</v>
      </c>
      <c r="H46" s="1">
        <v>34.83</v>
      </c>
      <c r="I46" s="1">
        <v>325.64</v>
      </c>
      <c r="J46" s="1">
        <v>0.45</v>
      </c>
      <c r="K46" s="1">
        <v>1</v>
      </c>
      <c r="L46" s="1">
        <v>0</v>
      </c>
      <c r="M46" s="1">
        <v>1.7</v>
      </c>
      <c r="N46"/>
      <c r="O46"/>
      <c r="P46"/>
      <c r="Q46"/>
    </row>
    <row r="47" spans="1:17" x14ac:dyDescent="0.25">
      <c r="A47" s="1" t="s">
        <v>420</v>
      </c>
      <c r="B47" s="1" t="s">
        <v>55</v>
      </c>
      <c r="C47" s="1" t="s">
        <v>103</v>
      </c>
      <c r="D47" s="7">
        <f>(H47*Scoring!C$16)+(I47*Scoring!E$17)+(J47*Scoring!C$18)+(F47*Scoring!E$13)+(G47*Scoring!C$14)+(K47*Scoring!C$20)+(L47*Scoring!C$19)+(M47*Scoring!C$15)</f>
        <v>235.095</v>
      </c>
      <c r="E47" s="5">
        <f>SUMIF(Bye!A:A, B47, Bye!B:B)</f>
        <v>12</v>
      </c>
      <c r="F47" s="1">
        <v>643.25</v>
      </c>
      <c r="G47" s="1">
        <v>3.63</v>
      </c>
      <c r="H47" s="1">
        <v>47.7</v>
      </c>
      <c r="I47" s="1">
        <v>401.1</v>
      </c>
      <c r="J47" s="1">
        <v>9.98</v>
      </c>
      <c r="K47" s="1">
        <v>1.7</v>
      </c>
      <c r="L47" s="1">
        <v>1</v>
      </c>
      <c r="M47" s="1">
        <v>0</v>
      </c>
      <c r="N47"/>
      <c r="O47"/>
      <c r="P47"/>
      <c r="Q47"/>
    </row>
    <row r="48" spans="1:17" x14ac:dyDescent="0.25">
      <c r="A48" s="1" t="s">
        <v>325</v>
      </c>
      <c r="B48" s="1" t="s">
        <v>12</v>
      </c>
      <c r="C48" s="1" t="s">
        <v>104</v>
      </c>
      <c r="D48" s="7">
        <f>(H48*Scoring!C$16)+(I48*Scoring!E$17)+(J48*Scoring!C$18)+(F48*Scoring!E$13)+(G48*Scoring!C$14)+(K48*Scoring!C$20)+(L48*Scoring!C$19)+(M48*Scoring!C$15)</f>
        <v>232.82699999999997</v>
      </c>
      <c r="E48" s="5">
        <f>SUMIF(Bye!A:A, B48, Bye!B:B)</f>
        <v>7</v>
      </c>
      <c r="F48" s="1">
        <v>30.02</v>
      </c>
      <c r="G48" s="1">
        <v>0.35</v>
      </c>
      <c r="H48" s="1">
        <v>76.319999999999993</v>
      </c>
      <c r="I48" s="1">
        <v>1090.05</v>
      </c>
      <c r="J48" s="1">
        <v>5.2</v>
      </c>
      <c r="K48" s="1">
        <v>0.5</v>
      </c>
      <c r="L48" s="1">
        <v>3.9</v>
      </c>
      <c r="M48" s="1">
        <v>0</v>
      </c>
      <c r="N48"/>
      <c r="O48"/>
      <c r="P48"/>
      <c r="Q48"/>
    </row>
    <row r="49" spans="1:17" x14ac:dyDescent="0.25">
      <c r="A49" s="1" t="s">
        <v>228</v>
      </c>
      <c r="B49" s="1" t="s">
        <v>53</v>
      </c>
      <c r="C49" s="1" t="s">
        <v>104</v>
      </c>
      <c r="D49" s="7">
        <f>(H49*Scoring!C$16)+(I49*Scoring!E$17)+(J49*Scoring!C$18)+(F49*Scoring!E$13)+(G49*Scoring!C$14)+(K49*Scoring!C$20)+(L49*Scoring!C$19)+(M49*Scoring!C$15)</f>
        <v>228.57100000000003</v>
      </c>
      <c r="E49" s="5">
        <f>SUMIF(Bye!A:A, B49, Bye!B:B)</f>
        <v>12</v>
      </c>
      <c r="F49" s="1">
        <v>0</v>
      </c>
      <c r="G49" s="1">
        <v>0</v>
      </c>
      <c r="H49" s="1">
        <v>78</v>
      </c>
      <c r="I49" s="1">
        <v>1048.71</v>
      </c>
      <c r="J49" s="1">
        <v>5.9</v>
      </c>
      <c r="K49" s="1">
        <v>0.5</v>
      </c>
      <c r="L49" s="1">
        <v>3.6</v>
      </c>
      <c r="M49" s="1">
        <v>0</v>
      </c>
      <c r="N49"/>
      <c r="O49"/>
      <c r="P49"/>
      <c r="Q49"/>
    </row>
    <row r="50" spans="1:17" x14ac:dyDescent="0.25">
      <c r="A50" t="s">
        <v>88</v>
      </c>
      <c r="B50" t="s">
        <v>56</v>
      </c>
      <c r="C50" s="1" t="s">
        <v>104</v>
      </c>
      <c r="D50" s="7">
        <f>(H50*Scoring!C$16)+(I50*Scoring!E$17)+(J50*Scoring!C$18)+(F50*Scoring!E$13)+(G50*Scoring!C$14)+(K50*Scoring!C$20)+(L50*Scoring!C$19)+(M50*Scoring!C$15)</f>
        <v>228.11699999999999</v>
      </c>
      <c r="E50" s="5">
        <f>SUMIF(Bye!A:A, B50, Bye!B:B)</f>
        <v>12</v>
      </c>
      <c r="F50" s="1">
        <v>8.4499999999999993</v>
      </c>
      <c r="G50" s="1">
        <v>0.05</v>
      </c>
      <c r="H50" s="1">
        <v>81.45</v>
      </c>
      <c r="I50" s="1">
        <v>962.02</v>
      </c>
      <c r="J50" s="1">
        <v>7.02</v>
      </c>
      <c r="K50" s="1">
        <v>0.9</v>
      </c>
      <c r="L50" s="1">
        <v>2.7</v>
      </c>
      <c r="M50" s="1">
        <v>0</v>
      </c>
      <c r="N50"/>
      <c r="O50"/>
      <c r="P50"/>
      <c r="Q50"/>
    </row>
    <row r="51" spans="1:17" x14ac:dyDescent="0.25">
      <c r="A51" s="1" t="s">
        <v>76</v>
      </c>
      <c r="B51" s="1" t="s">
        <v>35</v>
      </c>
      <c r="C51" s="1" t="s">
        <v>103</v>
      </c>
      <c r="D51" s="7">
        <f>(H51*Scoring!C$16)+(I51*Scoring!E$17)+(J51*Scoring!C$18)+(F51*Scoring!E$13)+(G51*Scoring!C$14)+(K51*Scoring!C$20)+(L51*Scoring!C$19)+(M51*Scoring!C$15)</f>
        <v>227.43100000000001</v>
      </c>
      <c r="E51" s="5">
        <f>SUMIF(Bye!A:A, B51, Bye!B:B)</f>
        <v>8</v>
      </c>
      <c r="F51" s="1">
        <v>1121.76</v>
      </c>
      <c r="G51" s="1">
        <v>5.99</v>
      </c>
      <c r="H51" s="1">
        <v>42.35</v>
      </c>
      <c r="I51" s="1">
        <v>271.64999999999998</v>
      </c>
      <c r="J51" s="1">
        <v>0.45</v>
      </c>
      <c r="K51" s="1">
        <v>1</v>
      </c>
      <c r="L51" s="1">
        <v>0</v>
      </c>
      <c r="M51" s="1">
        <v>2.7</v>
      </c>
      <c r="N51"/>
      <c r="O51"/>
      <c r="P51"/>
      <c r="Q51"/>
    </row>
    <row r="52" spans="1:17" x14ac:dyDescent="0.25">
      <c r="A52" t="s">
        <v>106</v>
      </c>
      <c r="B52" t="s">
        <v>44</v>
      </c>
      <c r="C52" s="1" t="s">
        <v>121</v>
      </c>
      <c r="D52" s="7">
        <f>(H52*Scoring!C$16)+(I52*Scoring!E$17)+(J52*Scoring!C$18)+(F52*Scoring!E$13)+(G52*Scoring!C$14)+(K52*Scoring!C$20)+(L52*Scoring!C$19)+(M52*Scoring!C$15)</f>
        <v>226.376</v>
      </c>
      <c r="E52" s="5">
        <f>SUMIF(Bye!A:A, B52, Bye!B:B)</f>
        <v>14</v>
      </c>
      <c r="F52" s="1">
        <v>0</v>
      </c>
      <c r="G52" s="1">
        <v>0</v>
      </c>
      <c r="H52" s="1">
        <v>73.459999999999994</v>
      </c>
      <c r="I52" s="1">
        <v>970.16</v>
      </c>
      <c r="J52" s="1">
        <v>7.15</v>
      </c>
      <c r="K52" s="1">
        <v>0.5</v>
      </c>
      <c r="L52" s="1">
        <v>4.5</v>
      </c>
      <c r="M52" s="1">
        <v>0</v>
      </c>
      <c r="N52"/>
      <c r="O52"/>
      <c r="P52"/>
      <c r="Q52"/>
    </row>
    <row r="53" spans="1:17" x14ac:dyDescent="0.25">
      <c r="A53" s="1" t="s">
        <v>89</v>
      </c>
      <c r="B53" s="1" t="s">
        <v>51</v>
      </c>
      <c r="C53" s="1" t="s">
        <v>104</v>
      </c>
      <c r="D53" s="7">
        <f>(H53*Scoring!C$16)+(I53*Scoring!E$17)+(J53*Scoring!C$18)+(F53*Scoring!E$13)+(G53*Scoring!C$14)+(K53*Scoring!C$20)+(L53*Scoring!C$19)+(M53*Scoring!C$15)</f>
        <v>225.91900000000001</v>
      </c>
      <c r="E53" s="5">
        <f>SUMIF(Bye!A:A, B53, Bye!B:B)</f>
        <v>14</v>
      </c>
      <c r="F53" s="1">
        <v>75.95</v>
      </c>
      <c r="G53" s="1">
        <v>1.1000000000000001</v>
      </c>
      <c r="H53" s="1">
        <v>85.45</v>
      </c>
      <c r="I53" s="1">
        <v>962.34</v>
      </c>
      <c r="J53" s="1">
        <v>3.69</v>
      </c>
      <c r="K53" s="1">
        <v>0.5</v>
      </c>
      <c r="L53" s="1">
        <v>2.8</v>
      </c>
      <c r="M53" s="1">
        <v>0</v>
      </c>
      <c r="N53"/>
      <c r="O53"/>
      <c r="P53"/>
      <c r="Q53"/>
    </row>
    <row r="54" spans="1:17" x14ac:dyDescent="0.25">
      <c r="A54" s="1" t="s">
        <v>319</v>
      </c>
      <c r="B54" s="1" t="s">
        <v>40</v>
      </c>
      <c r="C54" s="1" t="s">
        <v>103</v>
      </c>
      <c r="D54" s="7">
        <f>(H54*Scoring!C$16)+(I54*Scoring!E$17)+(J54*Scoring!C$18)+(F54*Scoring!E$13)+(G54*Scoring!C$14)+(K54*Scoring!C$20)+(L54*Scoring!C$19)+(M54*Scoring!C$15)</f>
        <v>225.63500000000002</v>
      </c>
      <c r="E54" s="5">
        <f>SUMIF(Bye!A:A, B54, Bye!B:B)</f>
        <v>10</v>
      </c>
      <c r="F54" s="1">
        <v>953.24</v>
      </c>
      <c r="G54" s="1">
        <v>7.4</v>
      </c>
      <c r="H54" s="1">
        <v>42.85</v>
      </c>
      <c r="I54" s="1">
        <v>306.81</v>
      </c>
      <c r="J54" s="1">
        <v>1.33</v>
      </c>
      <c r="K54" s="1">
        <v>1.3</v>
      </c>
      <c r="L54" s="1">
        <v>0</v>
      </c>
      <c r="M54" s="1">
        <v>1.9</v>
      </c>
      <c r="N54"/>
      <c r="O54"/>
      <c r="P54"/>
      <c r="Q54"/>
    </row>
    <row r="55" spans="1:17" x14ac:dyDescent="0.25">
      <c r="A55" s="1" t="s">
        <v>392</v>
      </c>
      <c r="B55" s="1" t="s">
        <v>44</v>
      </c>
      <c r="C55" s="1" t="s">
        <v>104</v>
      </c>
      <c r="D55" s="7">
        <f>(H55*Scoring!C$16)+(I55*Scoring!E$17)+(J55*Scoring!C$18)+(F55*Scoring!E$13)+(G55*Scoring!C$14)+(K55*Scoring!C$20)+(L55*Scoring!C$19)+(M55*Scoring!C$15)</f>
        <v>220.27600000000004</v>
      </c>
      <c r="E55" s="5">
        <f>SUMIF(Bye!A:A, B55, Bye!B:B)</f>
        <v>14</v>
      </c>
      <c r="F55" s="1">
        <v>55.91</v>
      </c>
      <c r="G55" s="1">
        <v>0.15</v>
      </c>
      <c r="H55" s="1">
        <v>74.34</v>
      </c>
      <c r="I55" s="1">
        <v>1027.25</v>
      </c>
      <c r="J55" s="1">
        <v>4.67</v>
      </c>
      <c r="K55" s="1">
        <v>0.6</v>
      </c>
      <c r="L55" s="1">
        <v>3.1</v>
      </c>
      <c r="M55" s="1">
        <v>0</v>
      </c>
      <c r="N55"/>
      <c r="O55"/>
      <c r="P55"/>
      <c r="Q55"/>
    </row>
    <row r="56" spans="1:17" x14ac:dyDescent="0.25">
      <c r="A56" s="1" t="s">
        <v>73</v>
      </c>
      <c r="B56" s="1" t="s">
        <v>41</v>
      </c>
      <c r="C56" s="1" t="s">
        <v>103</v>
      </c>
      <c r="D56" s="7">
        <f>(H56*Scoring!C$16)+(I56*Scoring!E$17)+(J56*Scoring!C$18)+(F56*Scoring!E$13)+(G56*Scoring!C$14)+(K56*Scoring!C$20)+(L56*Scoring!C$19)+(M56*Scoring!C$15)</f>
        <v>219.89000000000001</v>
      </c>
      <c r="E56" s="5">
        <f>SUMIF(Bye!A:A, B56, Bye!B:B)</f>
        <v>6</v>
      </c>
      <c r="F56" s="1">
        <v>956.19</v>
      </c>
      <c r="G56" s="1">
        <v>6.45</v>
      </c>
      <c r="H56" s="1">
        <v>40.659999999999997</v>
      </c>
      <c r="I56" s="1">
        <v>318.51</v>
      </c>
      <c r="J56" s="1">
        <v>1.36</v>
      </c>
      <c r="K56" s="1">
        <v>1.1000000000000001</v>
      </c>
      <c r="L56" s="1">
        <v>0</v>
      </c>
      <c r="M56" s="1">
        <v>2</v>
      </c>
      <c r="N56"/>
      <c r="O56"/>
      <c r="P56"/>
      <c r="Q56"/>
    </row>
    <row r="57" spans="1:17" x14ac:dyDescent="0.25">
      <c r="A57" s="1" t="s">
        <v>371</v>
      </c>
      <c r="B57" s="1" t="s">
        <v>21</v>
      </c>
      <c r="C57" s="1" t="s">
        <v>104</v>
      </c>
      <c r="D57" s="7">
        <f>(H57*Scoring!C$16)+(I57*Scoring!E$17)+(J57*Scoring!C$18)+(F57*Scoring!E$13)+(G57*Scoring!C$14)+(K57*Scoring!C$20)+(L57*Scoring!C$19)+(M57*Scoring!C$15)</f>
        <v>219.80500000000001</v>
      </c>
      <c r="E57" s="5">
        <f>SUMIF(Bye!A:A, B57, Bye!B:B)</f>
        <v>8</v>
      </c>
      <c r="F57" s="1">
        <v>9.69</v>
      </c>
      <c r="G57" s="1">
        <v>0</v>
      </c>
      <c r="H57" s="1">
        <v>68.25</v>
      </c>
      <c r="I57" s="1">
        <v>962.66</v>
      </c>
      <c r="J57" s="1">
        <v>7.77</v>
      </c>
      <c r="K57" s="1">
        <v>1</v>
      </c>
      <c r="L57" s="1">
        <v>2.9</v>
      </c>
      <c r="M57" s="1">
        <v>0</v>
      </c>
      <c r="N57"/>
      <c r="O57"/>
      <c r="P57"/>
      <c r="Q57"/>
    </row>
    <row r="58" spans="1:17" x14ac:dyDescent="0.25">
      <c r="A58" s="1" t="s">
        <v>367</v>
      </c>
      <c r="B58" s="1" t="s">
        <v>31</v>
      </c>
      <c r="C58" s="1" t="s">
        <v>103</v>
      </c>
      <c r="D58" s="7">
        <f>(H58*Scoring!C$16)+(I58*Scoring!E$17)+(J58*Scoring!C$18)+(F58*Scoring!E$13)+(G58*Scoring!C$14)+(K58*Scoring!C$20)+(L58*Scoring!C$19)+(M58*Scoring!C$15)</f>
        <v>219.29100000000003</v>
      </c>
      <c r="E58" s="5">
        <f>SUMIF(Bye!A:A, B58, Bye!B:B)</f>
        <v>9</v>
      </c>
      <c r="F58" s="1">
        <v>957.96</v>
      </c>
      <c r="G58" s="1">
        <v>6.05</v>
      </c>
      <c r="H58" s="1">
        <v>35.85</v>
      </c>
      <c r="I58" s="1">
        <v>353.35</v>
      </c>
      <c r="J58" s="1">
        <v>1.76</v>
      </c>
      <c r="K58" s="1">
        <v>1.6</v>
      </c>
      <c r="L58" s="1">
        <v>0.25</v>
      </c>
      <c r="M58" s="1">
        <v>2.1</v>
      </c>
      <c r="N58"/>
      <c r="O58"/>
      <c r="P58"/>
      <c r="Q58"/>
    </row>
    <row r="59" spans="1:17" x14ac:dyDescent="0.25">
      <c r="A59" s="1" t="s">
        <v>333</v>
      </c>
      <c r="B59" s="1" t="s">
        <v>38</v>
      </c>
      <c r="C59" s="1" t="s">
        <v>104</v>
      </c>
      <c r="D59" s="7">
        <f>(H59*Scoring!C$16)+(I59*Scoring!E$17)+(J59*Scoring!C$18)+(F59*Scoring!E$13)+(G59*Scoring!C$14)+(K59*Scoring!C$20)+(L59*Scoring!C$19)+(M59*Scoring!C$15)</f>
        <v>213.459</v>
      </c>
      <c r="E59" s="5">
        <f>SUMIF(Bye!A:A, B59, Bye!B:B)</f>
        <v>10</v>
      </c>
      <c r="F59" s="1">
        <v>3.75</v>
      </c>
      <c r="G59" s="1">
        <v>0</v>
      </c>
      <c r="H59" s="1">
        <v>67.38</v>
      </c>
      <c r="I59" s="1">
        <v>1045.44</v>
      </c>
      <c r="J59" s="1">
        <v>5.36</v>
      </c>
      <c r="K59" s="1">
        <v>0.9</v>
      </c>
      <c r="L59" s="1">
        <v>3.3</v>
      </c>
      <c r="M59" s="1">
        <v>0</v>
      </c>
      <c r="N59"/>
      <c r="O59"/>
      <c r="P59"/>
      <c r="Q59"/>
    </row>
    <row r="60" spans="1:17" x14ac:dyDescent="0.25">
      <c r="A60" s="1" t="s">
        <v>97</v>
      </c>
      <c r="B60" s="1" t="s">
        <v>46</v>
      </c>
      <c r="C60" s="1" t="s">
        <v>104</v>
      </c>
      <c r="D60" s="7">
        <f>(H60*Scoring!C$16)+(I60*Scoring!E$17)+(J60*Scoring!C$18)+(F60*Scoring!E$13)+(G60*Scoring!C$14)+(K60*Scoring!C$20)+(L60*Scoring!C$19)+(M60*Scoring!C$15)</f>
        <v>210.66800000000001</v>
      </c>
      <c r="E60" s="5">
        <f>SUMIF(Bye!A:A, B60, Bye!B:B)</f>
        <v>11</v>
      </c>
      <c r="F60" s="1">
        <v>0.25</v>
      </c>
      <c r="G60" s="1">
        <v>0</v>
      </c>
      <c r="H60" s="1">
        <v>83.4</v>
      </c>
      <c r="I60" s="1">
        <v>906.43</v>
      </c>
      <c r="J60" s="1">
        <v>5.3</v>
      </c>
      <c r="K60" s="1">
        <v>0.9</v>
      </c>
      <c r="L60" s="1">
        <v>1.9</v>
      </c>
      <c r="M60" s="1">
        <v>0</v>
      </c>
      <c r="N60"/>
      <c r="O60"/>
      <c r="P60"/>
      <c r="Q60"/>
    </row>
    <row r="61" spans="1:17" x14ac:dyDescent="0.25">
      <c r="A61" t="s">
        <v>442</v>
      </c>
      <c r="B61" t="s">
        <v>49</v>
      </c>
      <c r="C61" s="1" t="s">
        <v>104</v>
      </c>
      <c r="D61" s="7">
        <f>(H61*Scoring!C$16)+(I61*Scoring!E$17)+(J61*Scoring!C$18)+(F61*Scoring!E$13)+(G61*Scoring!C$14)+(K61*Scoring!C$20)+(L61*Scoring!C$19)+(M61*Scoring!C$15)</f>
        <v>210.09600000000003</v>
      </c>
      <c r="E61" s="5">
        <f>SUMIF(Bye!A:A, B61, Bye!B:B)</f>
        <v>14</v>
      </c>
      <c r="F61" s="1">
        <v>7.02</v>
      </c>
      <c r="G61" s="1">
        <v>0.05</v>
      </c>
      <c r="H61" s="1">
        <v>72.39</v>
      </c>
      <c r="I61" s="1">
        <v>912.84</v>
      </c>
      <c r="J61" s="1">
        <v>6.72</v>
      </c>
      <c r="K61" s="1">
        <v>1.2</v>
      </c>
      <c r="L61" s="1">
        <v>2.1</v>
      </c>
      <c r="M61" s="1">
        <v>0</v>
      </c>
      <c r="N61"/>
      <c r="O61"/>
      <c r="P61"/>
      <c r="Q61"/>
    </row>
    <row r="62" spans="1:17" x14ac:dyDescent="0.25">
      <c r="A62" t="s">
        <v>327</v>
      </c>
      <c r="B62" t="s">
        <v>31</v>
      </c>
      <c r="C62" s="1" t="s">
        <v>104</v>
      </c>
      <c r="D62" s="7">
        <f>(H62*Scoring!C$16)+(I62*Scoring!E$17)+(J62*Scoring!C$18)+(F62*Scoring!E$13)+(G62*Scoring!C$14)+(K62*Scoring!C$20)+(L62*Scoring!C$19)+(M62*Scoring!C$15)</f>
        <v>207.55800000000002</v>
      </c>
      <c r="E62" s="5">
        <f>SUMIF(Bye!A:A, B62, Bye!B:B)</f>
        <v>9</v>
      </c>
      <c r="F62" s="1">
        <v>88.09</v>
      </c>
      <c r="G62" s="1">
        <v>1.06</v>
      </c>
      <c r="H62" s="1">
        <v>71.52</v>
      </c>
      <c r="I62" s="1">
        <v>863.69</v>
      </c>
      <c r="J62" s="1">
        <v>5.0999999999999996</v>
      </c>
      <c r="K62" s="1">
        <v>0.9</v>
      </c>
      <c r="L62" s="1">
        <v>1.6</v>
      </c>
      <c r="M62" s="1">
        <v>0</v>
      </c>
      <c r="N62"/>
      <c r="O62"/>
      <c r="P62"/>
      <c r="Q62"/>
    </row>
    <row r="63" spans="1:17" x14ac:dyDescent="0.25">
      <c r="A63" s="1" t="s">
        <v>232</v>
      </c>
      <c r="B63" s="1" t="s">
        <v>29</v>
      </c>
      <c r="C63" s="1" t="s">
        <v>104</v>
      </c>
      <c r="D63" s="7">
        <f>(H63*Scoring!C$16)+(I63*Scoring!E$17)+(J63*Scoring!C$18)+(F63*Scoring!E$13)+(G63*Scoring!C$14)+(K63*Scoring!C$20)+(L63*Scoring!C$19)+(M63*Scoring!C$15)</f>
        <v>207.55199999999999</v>
      </c>
      <c r="E63" s="5">
        <f>SUMIF(Bye!A:A, B63, Bye!B:B)</f>
        <v>9</v>
      </c>
      <c r="F63" s="1">
        <v>3.5</v>
      </c>
      <c r="G63" s="1">
        <v>0</v>
      </c>
      <c r="H63" s="1">
        <v>74.75</v>
      </c>
      <c r="I63" s="1">
        <v>857.92</v>
      </c>
      <c r="J63" s="1">
        <v>7.16</v>
      </c>
      <c r="K63" s="1">
        <v>0.5</v>
      </c>
      <c r="L63" s="1">
        <v>1.4</v>
      </c>
      <c r="M63" s="1">
        <v>0</v>
      </c>
      <c r="N63"/>
      <c r="O63"/>
      <c r="P63"/>
      <c r="Q63"/>
    </row>
    <row r="64" spans="1:17" x14ac:dyDescent="0.25">
      <c r="A64" s="1" t="s">
        <v>318</v>
      </c>
      <c r="B64" s="1" t="s">
        <v>51</v>
      </c>
      <c r="C64" s="1" t="s">
        <v>103</v>
      </c>
      <c r="D64" s="7">
        <f>(H64*Scoring!C$16)+(I64*Scoring!E$17)+(J64*Scoring!C$18)+(F64*Scoring!E$13)+(G64*Scoring!C$14)+(K64*Scoring!C$20)+(L64*Scoring!C$19)+(M64*Scoring!C$15)</f>
        <v>206.02000000000004</v>
      </c>
      <c r="E64" s="5">
        <f>SUMIF(Bye!A:A, B64, Bye!B:B)</f>
        <v>14</v>
      </c>
      <c r="F64" s="1">
        <v>921.5</v>
      </c>
      <c r="G64" s="1">
        <v>4.42</v>
      </c>
      <c r="H64" s="1">
        <v>45.22</v>
      </c>
      <c r="I64" s="1">
        <v>348.3</v>
      </c>
      <c r="J64" s="1">
        <v>0.6</v>
      </c>
      <c r="K64" s="1">
        <v>1.1000000000000001</v>
      </c>
      <c r="L64" s="1">
        <v>0</v>
      </c>
      <c r="M64" s="1">
        <v>1.6</v>
      </c>
      <c r="N64"/>
      <c r="O64"/>
      <c r="P64"/>
      <c r="Q64"/>
    </row>
    <row r="65" spans="1:17" x14ac:dyDescent="0.25">
      <c r="A65" s="1" t="s">
        <v>258</v>
      </c>
      <c r="B65" s="1" t="s">
        <v>23</v>
      </c>
      <c r="C65" s="1" t="s">
        <v>104</v>
      </c>
      <c r="D65" s="7">
        <f>(H65*Scoring!C$16)+(I65*Scoring!E$17)+(J65*Scoring!C$18)+(F65*Scoring!E$13)+(G65*Scoring!C$14)+(K65*Scoring!C$20)+(L65*Scoring!C$19)+(M65*Scoring!C$15)</f>
        <v>205.547</v>
      </c>
      <c r="E65" s="5">
        <f>SUMIF(Bye!A:A, B65, Bye!B:B)</f>
        <v>7</v>
      </c>
      <c r="F65" s="1">
        <v>2.13</v>
      </c>
      <c r="G65" s="1">
        <v>0</v>
      </c>
      <c r="H65" s="1">
        <v>79.02</v>
      </c>
      <c r="I65" s="1">
        <v>893.54</v>
      </c>
      <c r="J65" s="1">
        <v>5.36</v>
      </c>
      <c r="K65" s="1">
        <v>0.6</v>
      </c>
      <c r="L65" s="1">
        <v>1.8</v>
      </c>
      <c r="M65" s="1">
        <v>0</v>
      </c>
      <c r="N65"/>
      <c r="O65"/>
      <c r="P65"/>
      <c r="Q65"/>
    </row>
    <row r="66" spans="1:17" x14ac:dyDescent="0.25">
      <c r="A66" s="1" t="s">
        <v>64</v>
      </c>
      <c r="B66" s="1" t="s">
        <v>38</v>
      </c>
      <c r="C66" s="1" t="s">
        <v>103</v>
      </c>
      <c r="D66" s="7">
        <f>(H66*Scoring!C$16)+(I66*Scoring!E$17)+(J66*Scoring!C$18)+(F66*Scoring!E$13)+(G66*Scoring!C$14)+(K66*Scoring!C$20)+(L66*Scoring!C$19)+(M66*Scoring!C$15)</f>
        <v>205.53100000000001</v>
      </c>
      <c r="E66" s="5">
        <f>SUMIF(Bye!A:A, B66, Bye!B:B)</f>
        <v>10</v>
      </c>
      <c r="F66" s="1">
        <v>904.53</v>
      </c>
      <c r="G66" s="1">
        <v>4.54</v>
      </c>
      <c r="H66" s="1">
        <v>44.71</v>
      </c>
      <c r="I66" s="1">
        <v>278.88</v>
      </c>
      <c r="J66" s="1">
        <v>2.14</v>
      </c>
      <c r="K66" s="1">
        <v>1.8</v>
      </c>
      <c r="L66" s="1">
        <v>0</v>
      </c>
      <c r="M66" s="1">
        <v>1.4</v>
      </c>
      <c r="N66"/>
      <c r="O66"/>
      <c r="P66"/>
      <c r="Q66"/>
    </row>
    <row r="67" spans="1:17" x14ac:dyDescent="0.25">
      <c r="A67" s="1" t="s">
        <v>439</v>
      </c>
      <c r="B67" s="1" t="s">
        <v>56</v>
      </c>
      <c r="C67" s="1" t="s">
        <v>104</v>
      </c>
      <c r="D67" s="7">
        <f>(H67*Scoring!C$16)+(I67*Scoring!E$17)+(J67*Scoring!C$18)+(F67*Scoring!E$13)+(G67*Scoring!C$14)+(K67*Scoring!C$20)+(L67*Scoring!C$19)+(M67*Scoring!C$15)</f>
        <v>204.64200000000005</v>
      </c>
      <c r="E67" s="5">
        <f>SUMIF(Bye!A:A, B67, Bye!B:B)</f>
        <v>12</v>
      </c>
      <c r="F67" s="1">
        <v>5.25</v>
      </c>
      <c r="G67" s="1">
        <v>0.3</v>
      </c>
      <c r="H67" s="1">
        <v>72</v>
      </c>
      <c r="I67" s="1">
        <v>882.97</v>
      </c>
      <c r="J67" s="1">
        <v>6.32</v>
      </c>
      <c r="K67" s="1">
        <v>1</v>
      </c>
      <c r="L67" s="1">
        <v>1.7</v>
      </c>
      <c r="M67" s="1">
        <v>0</v>
      </c>
      <c r="N67"/>
      <c r="O67"/>
      <c r="P67"/>
      <c r="Q67"/>
    </row>
    <row r="68" spans="1:17" x14ac:dyDescent="0.25">
      <c r="A68" t="s">
        <v>229</v>
      </c>
      <c r="B68" t="s">
        <v>25</v>
      </c>
      <c r="C68" s="1" t="s">
        <v>104</v>
      </c>
      <c r="D68" s="7">
        <f>(H68*Scoring!C$16)+(I68*Scoring!E$17)+(J68*Scoring!C$18)+(F68*Scoring!E$13)+(G68*Scoring!C$14)+(K68*Scoring!C$20)+(L68*Scoring!C$19)+(M68*Scoring!C$15)</f>
        <v>204.51999999999998</v>
      </c>
      <c r="E68" s="5">
        <f>SUMIF(Bye!A:A, B68, Bye!B:B)</f>
        <v>5</v>
      </c>
      <c r="F68" s="1">
        <v>1.5</v>
      </c>
      <c r="G68" s="1">
        <v>0</v>
      </c>
      <c r="H68" s="1">
        <v>64.58</v>
      </c>
      <c r="I68" s="1">
        <v>978.3</v>
      </c>
      <c r="J68" s="1">
        <v>5.56</v>
      </c>
      <c r="K68" s="1">
        <v>0.4</v>
      </c>
      <c r="L68" s="1">
        <v>3</v>
      </c>
      <c r="M68" s="1">
        <v>0</v>
      </c>
      <c r="N68"/>
      <c r="O68"/>
      <c r="P68"/>
      <c r="Q68"/>
    </row>
    <row r="69" spans="1:17" x14ac:dyDescent="0.25">
      <c r="A69" s="1" t="s">
        <v>419</v>
      </c>
      <c r="B69" s="1" t="s">
        <v>55</v>
      </c>
      <c r="C69" s="1" t="s">
        <v>103</v>
      </c>
      <c r="D69" s="7">
        <f>(H69*Scoring!C$16)+(I69*Scoring!E$17)+(J69*Scoring!C$18)+(F69*Scoring!E$13)+(G69*Scoring!C$14)+(K69*Scoring!C$20)+(L69*Scoring!C$19)+(M69*Scoring!C$15)</f>
        <v>202.93299999999999</v>
      </c>
      <c r="E69" s="5">
        <f>SUMIF(Bye!A:A, B69, Bye!B:B)</f>
        <v>12</v>
      </c>
      <c r="F69" s="1">
        <v>729.6</v>
      </c>
      <c r="G69" s="1">
        <v>4.4000000000000004</v>
      </c>
      <c r="H69" s="1">
        <v>47.8</v>
      </c>
      <c r="I69" s="1">
        <v>431.33</v>
      </c>
      <c r="J69" s="1">
        <v>1.39</v>
      </c>
      <c r="K69" s="1">
        <v>0.8</v>
      </c>
      <c r="L69" s="1">
        <v>1</v>
      </c>
      <c r="M69" s="1">
        <v>0.7</v>
      </c>
      <c r="N69"/>
      <c r="O69"/>
      <c r="P69"/>
      <c r="Q69"/>
    </row>
    <row r="70" spans="1:17" x14ac:dyDescent="0.25">
      <c r="A70" s="1" t="s">
        <v>440</v>
      </c>
      <c r="B70" s="1" t="s">
        <v>42</v>
      </c>
      <c r="C70" s="1" t="s">
        <v>104</v>
      </c>
      <c r="D70" s="7">
        <f>(H70*Scoring!C$16)+(I70*Scoring!E$17)+(J70*Scoring!C$18)+(F70*Scoring!E$13)+(G70*Scoring!C$14)+(K70*Scoring!C$20)+(L70*Scoring!C$19)+(M70*Scoring!C$15)</f>
        <v>202.262</v>
      </c>
      <c r="E70" s="5">
        <f>SUMIF(Bye!A:A, B70, Bye!B:B)</f>
        <v>8</v>
      </c>
      <c r="F70" s="1">
        <v>7.05</v>
      </c>
      <c r="G70" s="1">
        <v>0</v>
      </c>
      <c r="H70" s="1">
        <v>70.849999999999994</v>
      </c>
      <c r="I70" s="1">
        <v>929.87</v>
      </c>
      <c r="J70" s="1">
        <v>5.27</v>
      </c>
      <c r="K70" s="1">
        <v>0.8</v>
      </c>
      <c r="L70" s="1">
        <v>2.2999999999999998</v>
      </c>
      <c r="M70" s="1">
        <v>0</v>
      </c>
      <c r="N70"/>
      <c r="O70"/>
      <c r="P70"/>
      <c r="Q70"/>
    </row>
    <row r="71" spans="1:17" x14ac:dyDescent="0.25">
      <c r="A71" s="1" t="s">
        <v>243</v>
      </c>
      <c r="B71" s="1" t="s">
        <v>35</v>
      </c>
      <c r="C71" s="1" t="s">
        <v>104</v>
      </c>
      <c r="D71" s="7">
        <f>(H71*Scoring!C$16)+(I71*Scoring!E$17)+(J71*Scoring!C$18)+(F71*Scoring!E$13)+(G71*Scoring!C$14)+(K71*Scoring!C$20)+(L71*Scoring!C$19)+(M71*Scoring!C$15)</f>
        <v>201.495</v>
      </c>
      <c r="E71" s="5">
        <f>SUMIF(Bye!A:A, B71, Bye!B:B)</f>
        <v>8</v>
      </c>
      <c r="F71" s="1">
        <v>17.61</v>
      </c>
      <c r="G71" s="1">
        <v>0.25</v>
      </c>
      <c r="H71" s="1">
        <v>56.61</v>
      </c>
      <c r="I71" s="1">
        <v>947.84</v>
      </c>
      <c r="J71" s="1">
        <v>6.59</v>
      </c>
      <c r="K71" s="1">
        <v>0.5</v>
      </c>
      <c r="L71" s="1">
        <v>2.6</v>
      </c>
      <c r="M71" s="1">
        <v>0</v>
      </c>
      <c r="N71"/>
      <c r="O71"/>
      <c r="P71"/>
      <c r="Q71"/>
    </row>
    <row r="72" spans="1:17" x14ac:dyDescent="0.25">
      <c r="A72" s="1" t="s">
        <v>84</v>
      </c>
      <c r="B72" s="1" t="s">
        <v>19</v>
      </c>
      <c r="C72" s="1" t="s">
        <v>104</v>
      </c>
      <c r="D72" s="7">
        <f>(H72*Scoring!C$16)+(I72*Scoring!E$17)+(J72*Scoring!C$18)+(F72*Scoring!E$13)+(G72*Scoring!C$14)+(K72*Scoring!C$20)+(L72*Scoring!C$19)+(M72*Scoring!C$15)</f>
        <v>200.761</v>
      </c>
      <c r="E72" s="5">
        <f>SUMIF(Bye!A:A, B72, Bye!B:B)</f>
        <v>8</v>
      </c>
      <c r="F72" s="1">
        <v>4.3899999999999997</v>
      </c>
      <c r="G72" s="1">
        <v>0</v>
      </c>
      <c r="H72" s="1">
        <v>75</v>
      </c>
      <c r="I72" s="1">
        <v>856.02</v>
      </c>
      <c r="J72" s="1">
        <v>6.07</v>
      </c>
      <c r="K72" s="1">
        <v>0.6</v>
      </c>
      <c r="L72" s="1">
        <v>1.3</v>
      </c>
      <c r="M72" s="1">
        <v>0</v>
      </c>
      <c r="N72"/>
      <c r="O72"/>
      <c r="P72"/>
      <c r="Q72"/>
    </row>
    <row r="73" spans="1:17" x14ac:dyDescent="0.25">
      <c r="A73" s="1" t="s">
        <v>251</v>
      </c>
      <c r="B73" s="1" t="s">
        <v>44</v>
      </c>
      <c r="C73" s="1" t="s">
        <v>104</v>
      </c>
      <c r="D73" s="7">
        <f>(H73*Scoring!C$16)+(I73*Scoring!E$17)+(J73*Scoring!C$18)+(F73*Scoring!E$13)+(G73*Scoring!C$14)+(K73*Scoring!C$20)+(L73*Scoring!C$19)+(M73*Scoring!C$15)</f>
        <v>197.26800000000003</v>
      </c>
      <c r="E73" s="5">
        <f>SUMIF(Bye!A:A, B73, Bye!B:B)</f>
        <v>14</v>
      </c>
      <c r="F73" s="1">
        <v>0.25</v>
      </c>
      <c r="G73" s="1">
        <v>0</v>
      </c>
      <c r="H73" s="1">
        <v>68.45</v>
      </c>
      <c r="I73" s="1">
        <v>920.13</v>
      </c>
      <c r="J73" s="1">
        <v>5.13</v>
      </c>
      <c r="K73" s="1">
        <v>0.6</v>
      </c>
      <c r="L73" s="1">
        <v>2.2000000000000002</v>
      </c>
      <c r="M73" s="1">
        <v>0</v>
      </c>
      <c r="N73"/>
      <c r="O73"/>
      <c r="P73"/>
      <c r="Q73"/>
    </row>
    <row r="74" spans="1:17" x14ac:dyDescent="0.25">
      <c r="A74" s="1" t="s">
        <v>441</v>
      </c>
      <c r="B74" s="1" t="s">
        <v>28</v>
      </c>
      <c r="C74" s="1" t="s">
        <v>104</v>
      </c>
      <c r="D74" s="7">
        <f>(H74*Scoring!C$16)+(I74*Scoring!E$17)+(J74*Scoring!C$18)+(F74*Scoring!E$13)+(G74*Scoring!C$14)+(K74*Scoring!C$20)+(L74*Scoring!C$19)+(M74*Scoring!C$15)</f>
        <v>196.952</v>
      </c>
      <c r="E74" s="5">
        <f>SUMIF(Bye!A:A, B74, Bye!B:B)</f>
        <v>5</v>
      </c>
      <c r="F74" s="1">
        <v>1</v>
      </c>
      <c r="G74" s="1">
        <v>0</v>
      </c>
      <c r="H74" s="1">
        <v>56.99</v>
      </c>
      <c r="I74" s="1">
        <v>911.02</v>
      </c>
      <c r="J74" s="1">
        <v>7.26</v>
      </c>
      <c r="K74" s="1">
        <v>0.8</v>
      </c>
      <c r="L74" s="1">
        <v>2</v>
      </c>
      <c r="M74" s="1">
        <v>0</v>
      </c>
      <c r="N74"/>
      <c r="O74"/>
      <c r="P74"/>
      <c r="Q74"/>
    </row>
    <row r="75" spans="1:17" x14ac:dyDescent="0.25">
      <c r="A75" s="1" t="s">
        <v>82</v>
      </c>
      <c r="B75" s="1" t="s">
        <v>24</v>
      </c>
      <c r="C75" s="1" t="s">
        <v>104</v>
      </c>
      <c r="D75" s="7">
        <f>(H75*Scoring!C$16)+(I75*Scoring!E$17)+(J75*Scoring!C$18)+(F75*Scoring!E$13)+(G75*Scoring!C$14)+(K75*Scoring!C$20)+(L75*Scoring!C$19)+(M75*Scoring!C$15)</f>
        <v>196.82</v>
      </c>
      <c r="E75" s="5">
        <f>SUMIF(Bye!A:A, B75, Bye!B:B)</f>
        <v>9</v>
      </c>
      <c r="F75" s="1">
        <v>9.8000000000000007</v>
      </c>
      <c r="G75" s="1">
        <v>0</v>
      </c>
      <c r="H75" s="1">
        <v>73.650000000000006</v>
      </c>
      <c r="I75" s="1">
        <v>843.9</v>
      </c>
      <c r="J75" s="1">
        <v>5.95</v>
      </c>
      <c r="K75" s="1">
        <v>0.6</v>
      </c>
      <c r="L75" s="1">
        <v>0.9</v>
      </c>
      <c r="M75" s="1">
        <v>0</v>
      </c>
      <c r="N75"/>
      <c r="O75"/>
      <c r="P75"/>
      <c r="Q75"/>
    </row>
    <row r="76" spans="1:17" x14ac:dyDescent="0.25">
      <c r="A76" s="1" t="s">
        <v>69</v>
      </c>
      <c r="B76" s="1" t="s">
        <v>33</v>
      </c>
      <c r="C76" s="1" t="s">
        <v>103</v>
      </c>
      <c r="D76" s="7">
        <f>(H76*Scoring!C$16)+(I76*Scoring!E$17)+(J76*Scoring!C$18)+(F76*Scoring!E$13)+(G76*Scoring!C$14)+(K76*Scoring!C$20)+(L76*Scoring!C$19)+(M76*Scoring!C$15)</f>
        <v>194.28000000000003</v>
      </c>
      <c r="E76" s="5">
        <f>SUMIF(Bye!A:A, B76, Bye!B:B)</f>
        <v>14</v>
      </c>
      <c r="F76" s="1">
        <v>804.85</v>
      </c>
      <c r="G76" s="1">
        <v>8.3000000000000007</v>
      </c>
      <c r="H76" s="1">
        <v>32.85</v>
      </c>
      <c r="I76" s="1">
        <v>241.45</v>
      </c>
      <c r="J76" s="1">
        <v>0.9</v>
      </c>
      <c r="K76" s="1">
        <v>1.4</v>
      </c>
      <c r="L76" s="1">
        <v>0</v>
      </c>
      <c r="M76" s="1">
        <v>1</v>
      </c>
      <c r="N76"/>
      <c r="O76"/>
      <c r="P76"/>
      <c r="Q76"/>
    </row>
    <row r="77" spans="1:17" x14ac:dyDescent="0.25">
      <c r="A77" s="1" t="s">
        <v>105</v>
      </c>
      <c r="B77" s="1" t="s">
        <v>14</v>
      </c>
      <c r="C77" s="1" t="s">
        <v>121</v>
      </c>
      <c r="D77" s="7">
        <f>(H77*Scoring!C$16)+(I77*Scoring!E$17)+(J77*Scoring!C$18)+(F77*Scoring!E$13)+(G77*Scoring!C$14)+(K77*Scoring!C$20)+(L77*Scoring!C$19)+(M77*Scoring!C$15)</f>
        <v>190.23499999999999</v>
      </c>
      <c r="E77" s="5">
        <f>SUMIF(Bye!A:A, B77, Bye!B:B)</f>
        <v>10</v>
      </c>
      <c r="F77" s="1">
        <v>0</v>
      </c>
      <c r="G77" s="1">
        <v>0</v>
      </c>
      <c r="H77" s="1">
        <v>77.459999999999994</v>
      </c>
      <c r="I77" s="1">
        <v>725.15</v>
      </c>
      <c r="J77" s="1">
        <v>5.86</v>
      </c>
      <c r="K77" s="1">
        <v>0.9</v>
      </c>
      <c r="L77" s="1">
        <v>2</v>
      </c>
      <c r="M77" s="1">
        <v>0</v>
      </c>
      <c r="N77"/>
      <c r="O77"/>
      <c r="P77"/>
      <c r="Q77"/>
    </row>
    <row r="78" spans="1:17" x14ac:dyDescent="0.25">
      <c r="A78" s="1" t="s">
        <v>210</v>
      </c>
      <c r="B78" s="1" t="s">
        <v>56</v>
      </c>
      <c r="C78" s="1" t="s">
        <v>103</v>
      </c>
      <c r="D78" s="7">
        <f>(H78*Scoring!C$16)+(I78*Scoring!E$17)+(J78*Scoring!C$18)+(F78*Scoring!E$13)+(G78*Scoring!C$14)+(K78*Scoring!C$20)+(L78*Scoring!C$19)+(M78*Scoring!C$15)</f>
        <v>189.48900000000003</v>
      </c>
      <c r="E78" s="5">
        <f>SUMIF(Bye!A:A, B78, Bye!B:B)</f>
        <v>12</v>
      </c>
      <c r="F78" s="1">
        <v>900</v>
      </c>
      <c r="G78" s="1">
        <v>5.29</v>
      </c>
      <c r="H78" s="1">
        <v>34.799999999999997</v>
      </c>
      <c r="I78" s="1">
        <v>210.09</v>
      </c>
      <c r="J78" s="1">
        <v>1.44</v>
      </c>
      <c r="K78" s="1">
        <v>0.6</v>
      </c>
      <c r="L78" s="1">
        <v>0</v>
      </c>
      <c r="M78" s="1">
        <v>1.3</v>
      </c>
      <c r="N78"/>
      <c r="O78"/>
      <c r="P78"/>
      <c r="Q78"/>
    </row>
    <row r="79" spans="1:17" x14ac:dyDescent="0.25">
      <c r="A79" t="s">
        <v>338</v>
      </c>
      <c r="B79" t="s">
        <v>41</v>
      </c>
      <c r="C79" s="1" t="s">
        <v>104</v>
      </c>
      <c r="D79" s="7">
        <f>(H79*Scoring!C$16)+(I79*Scoring!E$17)+(J79*Scoring!C$18)+(F79*Scoring!E$13)+(G79*Scoring!C$14)+(K79*Scoring!C$20)+(L79*Scoring!C$19)+(M79*Scoring!C$15)</f>
        <v>188.12899999999999</v>
      </c>
      <c r="E79" s="5">
        <f>SUMIF(Bye!A:A, B79, Bye!B:B)</f>
        <v>6</v>
      </c>
      <c r="F79" s="1">
        <v>35.130000000000003</v>
      </c>
      <c r="G79" s="1">
        <v>0.05</v>
      </c>
      <c r="H79" s="1">
        <v>59.2</v>
      </c>
      <c r="I79" s="1">
        <v>858.56</v>
      </c>
      <c r="J79" s="1">
        <v>5.86</v>
      </c>
      <c r="K79" s="1">
        <v>0.4</v>
      </c>
      <c r="L79" s="1">
        <v>1.5</v>
      </c>
      <c r="M79" s="1">
        <v>0</v>
      </c>
      <c r="N79"/>
      <c r="O79"/>
      <c r="P79"/>
      <c r="Q79"/>
    </row>
    <row r="80" spans="1:17" x14ac:dyDescent="0.25">
      <c r="A80" t="s">
        <v>316</v>
      </c>
      <c r="B80" t="s">
        <v>45</v>
      </c>
      <c r="C80" s="1" t="s">
        <v>103</v>
      </c>
      <c r="D80" s="7">
        <f>(H80*Scoring!C$16)+(I80*Scoring!E$17)+(J80*Scoring!C$18)+(F80*Scoring!E$13)+(G80*Scoring!C$14)+(K80*Scoring!C$20)+(L80*Scoring!C$19)+(M80*Scoring!C$15)</f>
        <v>187.32499999999999</v>
      </c>
      <c r="E80" s="5">
        <f>SUMIF(Bye!A:A, B80, Bye!B:B)</f>
        <v>12</v>
      </c>
      <c r="F80" s="1">
        <v>866.55</v>
      </c>
      <c r="G80" s="1">
        <v>6.86</v>
      </c>
      <c r="H80" s="1">
        <v>30.96</v>
      </c>
      <c r="I80" s="1">
        <v>226.5</v>
      </c>
      <c r="J80" s="1">
        <v>0.55000000000000004</v>
      </c>
      <c r="K80" s="1">
        <v>1</v>
      </c>
      <c r="L80" s="1">
        <v>0</v>
      </c>
      <c r="M80" s="1">
        <v>1.2</v>
      </c>
      <c r="N80"/>
      <c r="O80"/>
      <c r="P80"/>
      <c r="Q80"/>
    </row>
    <row r="81" spans="1:17" x14ac:dyDescent="0.25">
      <c r="A81" t="s">
        <v>245</v>
      </c>
      <c r="B81" t="s">
        <v>16</v>
      </c>
      <c r="C81" s="1" t="s">
        <v>104</v>
      </c>
      <c r="D81" s="7">
        <f>(H81*Scoring!C$16)+(I81*Scoring!E$17)+(J81*Scoring!C$18)+(F81*Scoring!E$13)+(G81*Scoring!C$14)+(K81*Scoring!C$20)+(L81*Scoring!C$19)+(M81*Scoring!C$15)</f>
        <v>186.31</v>
      </c>
      <c r="E81" s="5">
        <f>SUMIF(Bye!A:A, B81, Bye!B:B)</f>
        <v>10</v>
      </c>
      <c r="F81" s="1">
        <v>-1</v>
      </c>
      <c r="G81" s="1">
        <v>0</v>
      </c>
      <c r="H81" s="1">
        <v>63.72</v>
      </c>
      <c r="I81" s="1">
        <v>838.7</v>
      </c>
      <c r="J81" s="1">
        <v>6.22</v>
      </c>
      <c r="K81" s="1">
        <v>0.9</v>
      </c>
      <c r="L81" s="1">
        <v>0.8</v>
      </c>
      <c r="M81" s="1">
        <v>0</v>
      </c>
      <c r="N81"/>
      <c r="O81"/>
      <c r="P81"/>
      <c r="Q81"/>
    </row>
    <row r="82" spans="1:17" x14ac:dyDescent="0.25">
      <c r="A82" s="1" t="s">
        <v>385</v>
      </c>
      <c r="B82" s="1" t="s">
        <v>49</v>
      </c>
      <c r="C82" s="1" t="s">
        <v>104</v>
      </c>
      <c r="D82" s="7">
        <f>(H82*Scoring!C$16)+(I82*Scoring!E$17)+(J82*Scoring!C$18)+(F82*Scoring!E$13)+(G82*Scoring!C$14)+(K82*Scoring!C$20)+(L82*Scoring!C$19)+(M82*Scoring!C$15)</f>
        <v>185.75899999999999</v>
      </c>
      <c r="E82" s="5">
        <f>SUMIF(Bye!A:A, B82, Bye!B:B)</f>
        <v>14</v>
      </c>
      <c r="F82" s="1">
        <v>0</v>
      </c>
      <c r="G82" s="1">
        <v>0</v>
      </c>
      <c r="H82" s="1">
        <v>67.83</v>
      </c>
      <c r="I82" s="1">
        <v>845.89</v>
      </c>
      <c r="J82" s="1">
        <v>5.14</v>
      </c>
      <c r="K82" s="1">
        <v>0.5</v>
      </c>
      <c r="L82" s="1">
        <v>1</v>
      </c>
      <c r="M82" s="1">
        <v>0</v>
      </c>
      <c r="N82"/>
      <c r="O82"/>
      <c r="P82"/>
      <c r="Q82"/>
    </row>
    <row r="83" spans="1:17" x14ac:dyDescent="0.25">
      <c r="A83" s="1" t="s">
        <v>330</v>
      </c>
      <c r="B83" s="1" t="s">
        <v>28</v>
      </c>
      <c r="C83" s="1" t="s">
        <v>104</v>
      </c>
      <c r="D83" s="7">
        <f>(H83*Scoring!C$16)+(I83*Scoring!E$17)+(J83*Scoring!C$18)+(F83*Scoring!E$13)+(G83*Scoring!C$14)+(K83*Scoring!C$20)+(L83*Scoring!C$19)+(M83*Scoring!C$15)</f>
        <v>185.625</v>
      </c>
      <c r="E83" s="5">
        <f>SUMIF(Bye!A:A, B83, Bye!B:B)</f>
        <v>5</v>
      </c>
      <c r="F83" s="1">
        <v>0</v>
      </c>
      <c r="G83" s="1">
        <v>0</v>
      </c>
      <c r="H83" s="1">
        <v>56.39</v>
      </c>
      <c r="I83" s="1">
        <v>850.75</v>
      </c>
      <c r="J83" s="1">
        <v>6.91</v>
      </c>
      <c r="K83" s="1">
        <v>0.9</v>
      </c>
      <c r="L83" s="1">
        <v>1.2</v>
      </c>
      <c r="M83" s="1">
        <v>0</v>
      </c>
      <c r="N83"/>
      <c r="O83"/>
      <c r="P83"/>
      <c r="Q83"/>
    </row>
    <row r="84" spans="1:17" x14ac:dyDescent="0.25">
      <c r="A84" s="1" t="s">
        <v>381</v>
      </c>
      <c r="B84" s="1" t="s">
        <v>14</v>
      </c>
      <c r="C84" s="1" t="s">
        <v>104</v>
      </c>
      <c r="D84" s="7">
        <f>(H84*Scoring!C$16)+(I84*Scoring!E$17)+(J84*Scoring!C$18)+(F84*Scoring!E$13)+(G84*Scoring!C$14)+(K84*Scoring!C$20)+(L84*Scoring!C$19)+(M84*Scoring!C$15)</f>
        <v>185.52200000000002</v>
      </c>
      <c r="E84" s="5">
        <f>SUMIF(Bye!A:A, B84, Bye!B:B)</f>
        <v>10</v>
      </c>
      <c r="F84" s="1">
        <v>2.75</v>
      </c>
      <c r="G84" s="1">
        <v>0</v>
      </c>
      <c r="H84" s="1">
        <v>69.23</v>
      </c>
      <c r="I84" s="1">
        <v>752.97</v>
      </c>
      <c r="J84" s="1">
        <v>6.62</v>
      </c>
      <c r="K84" s="1">
        <v>0.5</v>
      </c>
      <c r="L84" s="1">
        <v>0.5</v>
      </c>
      <c r="M84" s="1">
        <v>0</v>
      </c>
      <c r="N84"/>
      <c r="O84"/>
      <c r="P84"/>
      <c r="Q84"/>
    </row>
    <row r="85" spans="1:17" x14ac:dyDescent="0.25">
      <c r="A85" s="1" t="s">
        <v>443</v>
      </c>
      <c r="B85" s="1" t="s">
        <v>24</v>
      </c>
      <c r="C85" s="1" t="s">
        <v>104</v>
      </c>
      <c r="D85" s="7">
        <f>(H85*Scoring!C$16)+(I85*Scoring!E$17)+(J85*Scoring!C$18)+(F85*Scoring!E$13)+(G85*Scoring!C$14)+(K85*Scoring!C$20)+(L85*Scoring!C$19)+(M85*Scoring!C$15)</f>
        <v>184.78800000000004</v>
      </c>
      <c r="E85" s="5">
        <f>SUMIF(Bye!A:A, B85, Bye!B:B)</f>
        <v>9</v>
      </c>
      <c r="F85" s="1">
        <v>8.6999999999999993</v>
      </c>
      <c r="G85" s="1">
        <v>0.05</v>
      </c>
      <c r="H85" s="1">
        <v>62.95</v>
      </c>
      <c r="I85" s="1">
        <v>756.88</v>
      </c>
      <c r="J85" s="1">
        <v>7.38</v>
      </c>
      <c r="K85" s="1">
        <v>1.1000000000000001</v>
      </c>
      <c r="L85" s="1">
        <v>0.6</v>
      </c>
      <c r="M85" s="1">
        <v>0</v>
      </c>
      <c r="N85"/>
      <c r="O85"/>
      <c r="P85"/>
      <c r="Q85"/>
    </row>
    <row r="86" spans="1:17" x14ac:dyDescent="0.25">
      <c r="A86" s="1" t="s">
        <v>418</v>
      </c>
      <c r="B86" s="1" t="s">
        <v>56</v>
      </c>
      <c r="C86" s="1" t="s">
        <v>103</v>
      </c>
      <c r="D86" s="7">
        <f>(H86*Scoring!C$16)+(I86*Scoring!E$17)+(J86*Scoring!C$18)+(F86*Scoring!E$13)+(G86*Scoring!C$14)+(K86*Scoring!C$20)+(L86*Scoring!C$19)+(M86*Scoring!C$15)</f>
        <v>183.94199999999998</v>
      </c>
      <c r="E86" s="5">
        <f>SUMIF(Bye!A:A, B86, Bye!B:B)</f>
        <v>12</v>
      </c>
      <c r="F86" s="1">
        <v>699.73</v>
      </c>
      <c r="G86" s="1">
        <v>9.8000000000000007</v>
      </c>
      <c r="H86" s="1">
        <v>27.75</v>
      </c>
      <c r="I86" s="1">
        <v>183.99</v>
      </c>
      <c r="J86" s="1">
        <v>1.52</v>
      </c>
      <c r="K86" s="1">
        <v>1.3</v>
      </c>
      <c r="L86" s="1">
        <v>0</v>
      </c>
      <c r="M86" s="1">
        <v>0.4</v>
      </c>
      <c r="N86"/>
      <c r="O86"/>
      <c r="P86"/>
      <c r="Q86"/>
    </row>
    <row r="87" spans="1:17" x14ac:dyDescent="0.25">
      <c r="A87" t="s">
        <v>107</v>
      </c>
      <c r="B87" t="s">
        <v>12</v>
      </c>
      <c r="C87" s="1" t="s">
        <v>121</v>
      </c>
      <c r="D87" s="7">
        <f>(H87*Scoring!C$16)+(I87*Scoring!E$17)+(J87*Scoring!C$18)+(F87*Scoring!E$13)+(G87*Scoring!C$14)+(K87*Scoring!C$20)+(L87*Scoring!C$19)+(M87*Scoring!C$15)</f>
        <v>183.34599999999998</v>
      </c>
      <c r="E87" s="5">
        <f>SUMIF(Bye!A:A, B87, Bye!B:B)</f>
        <v>7</v>
      </c>
      <c r="F87" s="1">
        <v>0</v>
      </c>
      <c r="G87" s="1">
        <v>0</v>
      </c>
      <c r="H87" s="1">
        <v>55.43</v>
      </c>
      <c r="I87" s="1">
        <v>684.16</v>
      </c>
      <c r="J87" s="1">
        <v>8.85</v>
      </c>
      <c r="K87" s="1">
        <v>0.8</v>
      </c>
      <c r="L87" s="1">
        <v>2.4</v>
      </c>
      <c r="M87" s="1">
        <v>0</v>
      </c>
      <c r="N87"/>
      <c r="O87"/>
      <c r="P87"/>
      <c r="Q87"/>
    </row>
    <row r="88" spans="1:17" x14ac:dyDescent="0.25">
      <c r="A88" s="1" t="s">
        <v>224</v>
      </c>
      <c r="B88" s="1" t="s">
        <v>24</v>
      </c>
      <c r="C88" s="1" t="s">
        <v>103</v>
      </c>
      <c r="D88" s="7">
        <f>(H88*Scoring!C$16)+(I88*Scoring!E$17)+(J88*Scoring!C$18)+(F88*Scoring!E$13)+(G88*Scoring!C$14)+(K88*Scoring!C$20)+(L88*Scoring!C$19)+(M88*Scoring!C$15)</f>
        <v>182.01600000000002</v>
      </c>
      <c r="E88" s="5">
        <f>SUMIF(Bye!A:A, B88, Bye!B:B)</f>
        <v>9</v>
      </c>
      <c r="F88" s="1">
        <v>763.66</v>
      </c>
      <c r="G88" s="1">
        <v>3.68</v>
      </c>
      <c r="H88" s="1">
        <v>39.74</v>
      </c>
      <c r="I88" s="1">
        <v>248.3</v>
      </c>
      <c r="J88" s="1">
        <v>2.9</v>
      </c>
      <c r="K88" s="1">
        <v>0.8</v>
      </c>
      <c r="L88" s="1">
        <v>0</v>
      </c>
      <c r="M88" s="1">
        <v>0.8</v>
      </c>
      <c r="N88"/>
      <c r="O88"/>
      <c r="P88"/>
      <c r="Q88"/>
    </row>
    <row r="89" spans="1:17" x14ac:dyDescent="0.25">
      <c r="A89" s="1" t="s">
        <v>343</v>
      </c>
      <c r="B89" s="1" t="s">
        <v>35</v>
      </c>
      <c r="C89" s="1" t="s">
        <v>121</v>
      </c>
      <c r="D89" s="7">
        <f>(H89*Scoring!C$16)+(I89*Scoring!E$17)+(J89*Scoring!C$18)+(F89*Scoring!E$13)+(G89*Scoring!C$14)+(K89*Scoring!C$20)+(L89*Scoring!C$19)+(M89*Scoring!C$15)</f>
        <v>176.54300000000001</v>
      </c>
      <c r="E89" s="5">
        <f>SUMIF(Bye!A:A, B89, Bye!B:B)</f>
        <v>8</v>
      </c>
      <c r="F89" s="1">
        <v>0</v>
      </c>
      <c r="G89" s="1">
        <v>0</v>
      </c>
      <c r="H89" s="1">
        <v>56.82</v>
      </c>
      <c r="I89" s="1">
        <v>664.23</v>
      </c>
      <c r="J89" s="1">
        <v>7.65</v>
      </c>
      <c r="K89" s="1">
        <v>0.4</v>
      </c>
      <c r="L89" s="1">
        <v>2.6</v>
      </c>
      <c r="M89" s="1">
        <v>0</v>
      </c>
      <c r="N89"/>
      <c r="O89"/>
      <c r="P89"/>
      <c r="Q89"/>
    </row>
    <row r="90" spans="1:17" x14ac:dyDescent="0.25">
      <c r="A90" s="1" t="s">
        <v>430</v>
      </c>
      <c r="B90" s="1" t="s">
        <v>51</v>
      </c>
      <c r="C90" s="1" t="s">
        <v>103</v>
      </c>
      <c r="D90" s="7">
        <f>(H90*Scoring!C$16)+(I90*Scoring!E$17)+(J90*Scoring!C$18)+(F90*Scoring!E$13)+(G90*Scoring!C$14)+(K90*Scoring!C$20)+(L90*Scoring!C$19)+(M90*Scoring!C$15)</f>
        <v>173.69800000000001</v>
      </c>
      <c r="E90" s="5">
        <f>SUMIF(Bye!A:A, B90, Bye!B:B)</f>
        <v>14</v>
      </c>
      <c r="F90" s="1">
        <v>700.1</v>
      </c>
      <c r="G90" s="1">
        <v>7.15</v>
      </c>
      <c r="H90" s="1">
        <v>30.95</v>
      </c>
      <c r="I90" s="1">
        <v>253.38</v>
      </c>
      <c r="J90" s="1">
        <v>0.65</v>
      </c>
      <c r="K90" s="1">
        <v>0.9</v>
      </c>
      <c r="L90" s="1">
        <v>0</v>
      </c>
      <c r="M90" s="1">
        <v>0.5</v>
      </c>
      <c r="N90"/>
      <c r="O90"/>
      <c r="P90"/>
      <c r="Q90"/>
    </row>
    <row r="91" spans="1:17" x14ac:dyDescent="0.25">
      <c r="A91" s="1" t="s">
        <v>118</v>
      </c>
      <c r="B91" s="1" t="s">
        <v>31</v>
      </c>
      <c r="C91" s="1" t="s">
        <v>121</v>
      </c>
      <c r="D91" s="7">
        <f>(H91*Scoring!C$16)+(I91*Scoring!E$17)+(J91*Scoring!C$18)+(F91*Scoring!E$13)+(G91*Scoring!C$14)+(K91*Scoring!C$20)+(L91*Scoring!C$19)+(M91*Scoring!C$15)</f>
        <v>173.435</v>
      </c>
      <c r="E91" s="5">
        <f>SUMIF(Bye!A:A, B91, Bye!B:B)</f>
        <v>9</v>
      </c>
      <c r="F91" s="1">
        <v>0</v>
      </c>
      <c r="G91" s="1">
        <v>0</v>
      </c>
      <c r="H91" s="1">
        <v>73.260000000000005</v>
      </c>
      <c r="I91" s="1">
        <v>640.75</v>
      </c>
      <c r="J91" s="1">
        <v>5.5</v>
      </c>
      <c r="K91" s="1">
        <v>0.8</v>
      </c>
      <c r="L91" s="1">
        <v>1.3</v>
      </c>
      <c r="M91" s="1">
        <v>0</v>
      </c>
      <c r="N91"/>
      <c r="O91"/>
      <c r="P91"/>
      <c r="Q91"/>
    </row>
    <row r="92" spans="1:17" x14ac:dyDescent="0.25">
      <c r="A92" s="1" t="s">
        <v>332</v>
      </c>
      <c r="B92" s="1" t="s">
        <v>46</v>
      </c>
      <c r="C92" s="1" t="s">
        <v>104</v>
      </c>
      <c r="D92" s="7">
        <f>(H92*Scoring!C$16)+(I92*Scoring!E$17)+(J92*Scoring!C$18)+(F92*Scoring!E$13)+(G92*Scoring!C$14)+(K92*Scoring!C$20)+(L92*Scoring!C$19)+(M92*Scoring!C$15)</f>
        <v>171.13500000000002</v>
      </c>
      <c r="E92" s="5">
        <f>SUMIF(Bye!A:A, B92, Bye!B:B)</f>
        <v>11</v>
      </c>
      <c r="F92" s="1">
        <v>1.25</v>
      </c>
      <c r="G92" s="1">
        <v>0</v>
      </c>
      <c r="H92" s="1">
        <v>73.7</v>
      </c>
      <c r="I92" s="1">
        <v>727.3</v>
      </c>
      <c r="J92" s="1">
        <v>4.03</v>
      </c>
      <c r="K92" s="1">
        <v>0.5</v>
      </c>
      <c r="L92" s="1">
        <v>0.3</v>
      </c>
      <c r="M92" s="1">
        <v>0</v>
      </c>
      <c r="N92"/>
      <c r="O92"/>
      <c r="P92"/>
      <c r="Q92"/>
    </row>
    <row r="93" spans="1:17" x14ac:dyDescent="0.25">
      <c r="A93" s="1" t="s">
        <v>495</v>
      </c>
      <c r="B93" s="1" t="s">
        <v>55</v>
      </c>
      <c r="C93" s="1" t="s">
        <v>104</v>
      </c>
      <c r="D93" s="7">
        <f>(H93*Scoring!C$16)+(I93*Scoring!E$17)+(J93*Scoring!C$18)+(F93*Scoring!E$13)+(G93*Scoring!C$14)+(K93*Scoring!C$20)+(L93*Scoring!C$19)+(M93*Scoring!C$15)</f>
        <v>168.32300000000001</v>
      </c>
      <c r="E93" s="5">
        <f>SUMIF(Bye!A:A, B93, Bye!B:B)</f>
        <v>12</v>
      </c>
      <c r="F93" s="1">
        <v>0</v>
      </c>
      <c r="G93" s="1">
        <v>0</v>
      </c>
      <c r="H93" s="1">
        <v>50.75</v>
      </c>
      <c r="I93" s="1">
        <v>690.93</v>
      </c>
      <c r="J93" s="1">
        <v>8.18</v>
      </c>
      <c r="K93" s="1">
        <v>0.6</v>
      </c>
      <c r="L93" s="1">
        <v>0</v>
      </c>
      <c r="M93" s="1">
        <v>0</v>
      </c>
      <c r="N93"/>
      <c r="O93"/>
      <c r="P93"/>
      <c r="Q93"/>
    </row>
    <row r="94" spans="1:17" x14ac:dyDescent="0.25">
      <c r="A94" s="1" t="s">
        <v>108</v>
      </c>
      <c r="B94" s="1" t="s">
        <v>56</v>
      </c>
      <c r="C94" s="1" t="s">
        <v>121</v>
      </c>
      <c r="D94" s="7">
        <f>(H94*Scoring!C$16)+(I94*Scoring!E$17)+(J94*Scoring!C$18)+(F94*Scoring!E$13)+(G94*Scoring!C$14)+(K94*Scoring!C$20)+(L94*Scoring!C$19)+(M94*Scoring!C$15)</f>
        <v>168.03800000000001</v>
      </c>
      <c r="E94" s="5">
        <f>SUMIF(Bye!A:A, B94, Bye!B:B)</f>
        <v>12</v>
      </c>
      <c r="F94" s="1">
        <v>0</v>
      </c>
      <c r="G94" s="1">
        <v>0</v>
      </c>
      <c r="H94" s="1">
        <v>63.6</v>
      </c>
      <c r="I94" s="1">
        <v>606.78</v>
      </c>
      <c r="J94" s="1">
        <v>7.16</v>
      </c>
      <c r="K94" s="1">
        <v>0.1</v>
      </c>
      <c r="L94" s="1">
        <v>0.3</v>
      </c>
      <c r="M94" s="1">
        <v>0</v>
      </c>
      <c r="N94"/>
      <c r="O94"/>
      <c r="P94"/>
      <c r="Q94"/>
    </row>
    <row r="95" spans="1:17" x14ac:dyDescent="0.25">
      <c r="A95" s="1" t="s">
        <v>376</v>
      </c>
      <c r="B95" s="1" t="s">
        <v>23</v>
      </c>
      <c r="C95" s="1" t="s">
        <v>104</v>
      </c>
      <c r="D95" s="7">
        <f>(H95*Scoring!C$16)+(I95*Scoring!E$17)+(J95*Scoring!C$18)+(F95*Scoring!E$13)+(G95*Scoring!C$14)+(K95*Scoring!C$20)+(L95*Scoring!C$19)+(M95*Scoring!C$15)</f>
        <v>167.64500000000004</v>
      </c>
      <c r="E95" s="5">
        <f>SUMIF(Bye!A:A, B95, Bye!B:B)</f>
        <v>7</v>
      </c>
      <c r="F95" s="1">
        <v>0.5</v>
      </c>
      <c r="G95" s="1">
        <v>0</v>
      </c>
      <c r="H95" s="1">
        <v>48.3</v>
      </c>
      <c r="I95" s="1">
        <v>850.55</v>
      </c>
      <c r="J95" s="1">
        <v>5.24</v>
      </c>
      <c r="K95" s="1">
        <v>0.5</v>
      </c>
      <c r="L95" s="1">
        <v>1.1000000000000001</v>
      </c>
      <c r="M95" s="1">
        <v>0</v>
      </c>
      <c r="N95"/>
      <c r="O95"/>
      <c r="P95"/>
      <c r="Q95"/>
    </row>
    <row r="96" spans="1:17" x14ac:dyDescent="0.25">
      <c r="A96" t="s">
        <v>250</v>
      </c>
      <c r="B96" t="s">
        <v>33</v>
      </c>
      <c r="C96" s="1" t="s">
        <v>104</v>
      </c>
      <c r="D96" s="7">
        <f>(H96*Scoring!C$16)+(I96*Scoring!E$17)+(J96*Scoring!C$18)+(F96*Scoring!E$13)+(G96*Scoring!C$14)+(K96*Scoring!C$20)+(L96*Scoring!C$19)+(M96*Scoring!C$15)</f>
        <v>167.62400000000002</v>
      </c>
      <c r="E96" s="5">
        <f>SUMIF(Bye!A:A, B96, Bye!B:B)</f>
        <v>14</v>
      </c>
      <c r="F96" s="1">
        <v>15.98</v>
      </c>
      <c r="G96" s="1">
        <v>0.05</v>
      </c>
      <c r="H96" s="1">
        <v>75.78</v>
      </c>
      <c r="I96" s="1">
        <v>629.05999999999995</v>
      </c>
      <c r="J96" s="1">
        <v>4.59</v>
      </c>
      <c r="K96" s="1">
        <v>0.5</v>
      </c>
      <c r="L96" s="1">
        <v>0</v>
      </c>
      <c r="M96" s="1">
        <v>0</v>
      </c>
      <c r="N96"/>
      <c r="O96"/>
      <c r="P96"/>
      <c r="Q96"/>
    </row>
    <row r="97" spans="1:17" x14ac:dyDescent="0.25">
      <c r="A97" s="1" t="s">
        <v>471</v>
      </c>
      <c r="B97" s="1" t="s">
        <v>53</v>
      </c>
      <c r="C97" s="1" t="s">
        <v>121</v>
      </c>
      <c r="D97" s="7">
        <f>(H97*Scoring!C$16)+(I97*Scoring!E$17)+(J97*Scoring!C$18)+(F97*Scoring!E$13)+(G97*Scoring!C$14)+(K97*Scoring!C$20)+(L97*Scoring!C$19)+(M97*Scoring!C$15)</f>
        <v>164.31400000000002</v>
      </c>
      <c r="E97" s="5">
        <f>SUMIF(Bye!A:A, B97, Bye!B:B)</f>
        <v>12</v>
      </c>
      <c r="F97" s="1">
        <v>0</v>
      </c>
      <c r="G97" s="1">
        <v>0</v>
      </c>
      <c r="H97" s="1">
        <v>68.099999999999994</v>
      </c>
      <c r="I97" s="1">
        <v>714.14</v>
      </c>
      <c r="J97" s="1">
        <v>4.1500000000000004</v>
      </c>
      <c r="K97" s="1">
        <v>0.1</v>
      </c>
      <c r="L97" s="1">
        <v>0</v>
      </c>
      <c r="M97" s="1">
        <v>0</v>
      </c>
      <c r="N97"/>
      <c r="O97"/>
      <c r="P97"/>
      <c r="Q97"/>
    </row>
    <row r="98" spans="1:17" x14ac:dyDescent="0.25">
      <c r="A98" s="1" t="s">
        <v>217</v>
      </c>
      <c r="B98" s="1" t="s">
        <v>26</v>
      </c>
      <c r="C98" s="1" t="s">
        <v>103</v>
      </c>
      <c r="D98" s="7">
        <f>(H98*Scoring!C$16)+(I98*Scoring!E$17)+(J98*Scoring!C$18)+(F98*Scoring!E$13)+(G98*Scoring!C$14)+(K98*Scoring!C$20)+(L98*Scoring!C$19)+(M98*Scoring!C$15)</f>
        <v>163.126</v>
      </c>
      <c r="E98" s="5">
        <f>SUMIF(Bye!A:A, B98, Bye!B:B)</f>
        <v>11</v>
      </c>
      <c r="F98" s="1">
        <v>687</v>
      </c>
      <c r="G98" s="1">
        <v>4.75</v>
      </c>
      <c r="H98" s="1">
        <v>30.65</v>
      </c>
      <c r="I98" s="1">
        <v>225.96</v>
      </c>
      <c r="J98" s="1">
        <v>2.1800000000000002</v>
      </c>
      <c r="K98" s="1">
        <v>1.3</v>
      </c>
      <c r="L98" s="1">
        <v>0</v>
      </c>
      <c r="M98" s="1">
        <v>0.3</v>
      </c>
      <c r="N98"/>
      <c r="O98"/>
      <c r="P98"/>
      <c r="Q98"/>
    </row>
    <row r="99" spans="1:17" x14ac:dyDescent="0.25">
      <c r="A99" s="1" t="s">
        <v>86</v>
      </c>
      <c r="B99" s="1" t="s">
        <v>38</v>
      </c>
      <c r="C99" s="1" t="s">
        <v>104</v>
      </c>
      <c r="D99" s="7">
        <f>(H99*Scoring!C$16)+(I99*Scoring!E$17)+(J99*Scoring!C$18)+(F99*Scoring!E$13)+(G99*Scoring!C$14)+(K99*Scoring!C$20)+(L99*Scoring!C$19)+(M99*Scoring!C$15)</f>
        <v>162.57</v>
      </c>
      <c r="E99" s="5">
        <f>SUMIF(Bye!A:A, B99, Bye!B:B)</f>
        <v>10</v>
      </c>
      <c r="F99" s="1">
        <v>42.65</v>
      </c>
      <c r="G99" s="1">
        <v>0.2</v>
      </c>
      <c r="H99" s="1">
        <v>46.85</v>
      </c>
      <c r="I99" s="1">
        <v>668.55</v>
      </c>
      <c r="J99" s="1">
        <v>7.25</v>
      </c>
      <c r="K99" s="1">
        <v>0.1</v>
      </c>
      <c r="L99" s="1">
        <v>0</v>
      </c>
      <c r="M99" s="1">
        <v>0</v>
      </c>
      <c r="N99"/>
      <c r="O99"/>
      <c r="P99"/>
      <c r="Q99"/>
    </row>
    <row r="100" spans="1:17" x14ac:dyDescent="0.25">
      <c r="A100" s="1" t="s">
        <v>116</v>
      </c>
      <c r="B100" s="1" t="s">
        <v>41</v>
      </c>
      <c r="C100" s="1" t="s">
        <v>121</v>
      </c>
      <c r="D100" s="7">
        <f>(H100*Scoring!C$16)+(I100*Scoring!E$17)+(J100*Scoring!C$18)+(F100*Scoring!E$13)+(G100*Scoring!C$14)+(K100*Scoring!C$20)+(L100*Scoring!C$19)+(M100*Scoring!C$15)</f>
        <v>162.36500000000001</v>
      </c>
      <c r="E100" s="5">
        <f>SUMIF(Bye!A:A, B100, Bye!B:B)</f>
        <v>6</v>
      </c>
      <c r="F100" s="1">
        <v>0</v>
      </c>
      <c r="G100" s="1">
        <v>0</v>
      </c>
      <c r="H100" s="1">
        <v>66.8</v>
      </c>
      <c r="I100" s="1">
        <v>696.65</v>
      </c>
      <c r="J100" s="1">
        <v>3.65</v>
      </c>
      <c r="K100" s="1">
        <v>0.5</v>
      </c>
      <c r="L100" s="1">
        <v>1.5</v>
      </c>
      <c r="M100" s="1">
        <v>0</v>
      </c>
      <c r="N100"/>
      <c r="O100"/>
      <c r="P100"/>
      <c r="Q100"/>
    </row>
    <row r="101" spans="1:17" x14ac:dyDescent="0.25">
      <c r="A101" s="1" t="s">
        <v>213</v>
      </c>
      <c r="B101" s="1" t="s">
        <v>19</v>
      </c>
      <c r="C101" s="1" t="s">
        <v>103</v>
      </c>
      <c r="D101" s="7">
        <f>(H101*Scoring!C$16)+(I101*Scoring!E$17)+(J101*Scoring!C$18)+(F101*Scoring!E$13)+(G101*Scoring!C$14)+(K101*Scoring!C$20)+(L101*Scoring!C$19)+(M101*Scoring!C$15)</f>
        <v>161.58500000000004</v>
      </c>
      <c r="E101" s="5">
        <f>SUMIF(Bye!A:A, B101, Bye!B:B)</f>
        <v>8</v>
      </c>
      <c r="F101" s="1">
        <v>826.8</v>
      </c>
      <c r="G101" s="1">
        <v>6.17</v>
      </c>
      <c r="H101" s="1">
        <v>22.15</v>
      </c>
      <c r="I101" s="1">
        <v>139.75</v>
      </c>
      <c r="J101" s="1">
        <v>0.66</v>
      </c>
      <c r="K101" s="1">
        <v>1.5</v>
      </c>
      <c r="L101" s="1">
        <v>0</v>
      </c>
      <c r="M101" s="1">
        <v>1.1000000000000001</v>
      </c>
      <c r="N101"/>
      <c r="O101"/>
      <c r="P101"/>
      <c r="Q101"/>
    </row>
    <row r="102" spans="1:17" x14ac:dyDescent="0.25">
      <c r="A102" t="s">
        <v>445</v>
      </c>
      <c r="B102" t="s">
        <v>17</v>
      </c>
      <c r="C102" s="1" t="s">
        <v>104</v>
      </c>
      <c r="D102" s="7">
        <f>(H102*Scoring!C$16)+(I102*Scoring!E$17)+(J102*Scoring!C$18)+(F102*Scoring!E$13)+(G102*Scoring!C$14)+(K102*Scoring!C$20)+(L102*Scoring!C$19)+(M102*Scoring!C$15)</f>
        <v>158.77099999999996</v>
      </c>
      <c r="E102" s="5">
        <f>SUMIF(Bye!A:A, B102, Bye!B:B)</f>
        <v>6</v>
      </c>
      <c r="F102" s="1">
        <v>2.25</v>
      </c>
      <c r="G102" s="1">
        <v>0</v>
      </c>
      <c r="H102" s="1">
        <v>55.03</v>
      </c>
      <c r="I102" s="1">
        <v>757.16</v>
      </c>
      <c r="J102" s="1">
        <v>4.3499999999999996</v>
      </c>
      <c r="K102" s="1">
        <v>0.4</v>
      </c>
      <c r="L102" s="1">
        <v>0.7</v>
      </c>
      <c r="M102" s="1">
        <v>0</v>
      </c>
      <c r="N102"/>
      <c r="O102"/>
      <c r="P102"/>
      <c r="Q102"/>
    </row>
    <row r="103" spans="1:17" x14ac:dyDescent="0.25">
      <c r="A103" s="1" t="s">
        <v>270</v>
      </c>
      <c r="B103" s="1" t="s">
        <v>16</v>
      </c>
      <c r="C103" s="1" t="s">
        <v>121</v>
      </c>
      <c r="D103" s="7">
        <f>(H103*Scoring!C$16)+(I103*Scoring!E$17)+(J103*Scoring!C$18)+(F103*Scoring!E$13)+(G103*Scoring!C$14)+(K103*Scoring!C$20)+(L103*Scoring!C$19)+(M103*Scoring!C$15)</f>
        <v>156.29800000000003</v>
      </c>
      <c r="E103" s="5">
        <f>SUMIF(Bye!A:A, B103, Bye!B:B)</f>
        <v>10</v>
      </c>
      <c r="F103" s="1">
        <v>0</v>
      </c>
      <c r="G103" s="1">
        <v>0</v>
      </c>
      <c r="H103" s="1">
        <v>67.78</v>
      </c>
      <c r="I103" s="1">
        <v>625.98</v>
      </c>
      <c r="J103" s="1">
        <v>4.47</v>
      </c>
      <c r="K103" s="1">
        <v>1.2</v>
      </c>
      <c r="L103" s="1">
        <v>0.1</v>
      </c>
      <c r="M103" s="1">
        <v>0</v>
      </c>
      <c r="N103"/>
      <c r="O103"/>
      <c r="P103"/>
      <c r="Q103"/>
    </row>
    <row r="104" spans="1:17" x14ac:dyDescent="0.25">
      <c r="A104" s="1" t="s">
        <v>66</v>
      </c>
      <c r="B104" s="1" t="s">
        <v>14</v>
      </c>
      <c r="C104" s="1" t="s">
        <v>103</v>
      </c>
      <c r="D104" s="7">
        <f>(H104*Scoring!C$16)+(I104*Scoring!E$17)+(J104*Scoring!C$18)+(F104*Scoring!E$13)+(G104*Scoring!C$14)+(K104*Scoring!C$20)+(L104*Scoring!C$19)+(M104*Scoring!C$15)</f>
        <v>156.065</v>
      </c>
      <c r="E104" s="5">
        <f>SUMIF(Bye!A:A, B104, Bye!B:B)</f>
        <v>10</v>
      </c>
      <c r="F104" s="1">
        <v>677.53</v>
      </c>
      <c r="G104" s="1">
        <v>5.71</v>
      </c>
      <c r="H104" s="1">
        <v>24.33</v>
      </c>
      <c r="I104" s="1">
        <v>228.22</v>
      </c>
      <c r="J104" s="1">
        <v>1.2</v>
      </c>
      <c r="K104" s="1">
        <v>0.9</v>
      </c>
      <c r="L104" s="1">
        <v>0</v>
      </c>
      <c r="M104" s="1">
        <v>0.2</v>
      </c>
      <c r="N104"/>
      <c r="O104"/>
      <c r="P104"/>
      <c r="Q104"/>
    </row>
    <row r="105" spans="1:17" x14ac:dyDescent="0.25">
      <c r="A105" t="s">
        <v>253</v>
      </c>
      <c r="B105" t="s">
        <v>28</v>
      </c>
      <c r="C105" s="1" t="s">
        <v>104</v>
      </c>
      <c r="D105" s="7">
        <f>(H105*Scoring!C$16)+(I105*Scoring!E$17)+(J105*Scoring!C$18)+(F105*Scoring!E$13)+(G105*Scoring!C$14)+(K105*Scoring!C$20)+(L105*Scoring!C$19)+(M105*Scoring!C$15)</f>
        <v>155.87900000000002</v>
      </c>
      <c r="E105" s="5">
        <f>SUMIF(Bye!A:A, B105, Bye!B:B)</f>
        <v>5</v>
      </c>
      <c r="F105" s="1">
        <v>6.2</v>
      </c>
      <c r="G105" s="1">
        <v>0.05</v>
      </c>
      <c r="H105" s="1">
        <v>53.61</v>
      </c>
      <c r="I105" s="1">
        <v>717.89</v>
      </c>
      <c r="J105" s="1">
        <v>4.96</v>
      </c>
      <c r="K105" s="1">
        <v>0.5</v>
      </c>
      <c r="L105" s="1">
        <v>0.1</v>
      </c>
      <c r="M105" s="1">
        <v>0</v>
      </c>
      <c r="N105"/>
      <c r="O105"/>
      <c r="P105"/>
      <c r="Q105"/>
    </row>
    <row r="106" spans="1:17" x14ac:dyDescent="0.25">
      <c r="A106" s="1" t="s">
        <v>378</v>
      </c>
      <c r="B106" s="1" t="s">
        <v>57</v>
      </c>
      <c r="C106" s="1" t="s">
        <v>104</v>
      </c>
      <c r="D106" s="7">
        <f>(H106*Scoring!C$16)+(I106*Scoring!E$17)+(J106*Scoring!C$18)+(F106*Scoring!E$13)+(G106*Scoring!C$14)+(K106*Scoring!C$20)+(L106*Scoring!C$19)+(M106*Scoring!C$15)</f>
        <v>154.48899999999998</v>
      </c>
      <c r="E106" s="5">
        <f>SUMIF(Bye!A:A, B106, Bye!B:B)</f>
        <v>5</v>
      </c>
      <c r="F106" s="1">
        <v>2.5</v>
      </c>
      <c r="G106" s="1">
        <v>0</v>
      </c>
      <c r="H106" s="1">
        <v>53.49</v>
      </c>
      <c r="I106" s="1">
        <v>719.49</v>
      </c>
      <c r="J106" s="1">
        <v>4.8499999999999996</v>
      </c>
      <c r="K106" s="1">
        <v>0.9</v>
      </c>
      <c r="L106" s="1">
        <v>0.2</v>
      </c>
      <c r="M106" s="1">
        <v>0</v>
      </c>
      <c r="N106"/>
      <c r="O106"/>
      <c r="P106"/>
      <c r="Q106"/>
    </row>
    <row r="107" spans="1:17" x14ac:dyDescent="0.25">
      <c r="A107" s="1" t="s">
        <v>109</v>
      </c>
      <c r="B107" s="1" t="s">
        <v>45</v>
      </c>
      <c r="C107" s="1" t="s">
        <v>121</v>
      </c>
      <c r="D107" s="7">
        <f>(H107*Scoring!C$16)+(I107*Scoring!E$17)+(J107*Scoring!C$18)+(F107*Scoring!E$13)+(G107*Scoring!C$14)+(K107*Scoring!C$20)+(L107*Scoring!C$19)+(M107*Scoring!C$15)</f>
        <v>154.12899999999999</v>
      </c>
      <c r="E107" s="5">
        <f>SUMIF(Bye!A:A, B107, Bye!B:B)</f>
        <v>12</v>
      </c>
      <c r="F107" s="1">
        <v>0</v>
      </c>
      <c r="G107" s="1">
        <v>0</v>
      </c>
      <c r="H107" s="1">
        <v>68.5</v>
      </c>
      <c r="I107" s="1">
        <v>599.49</v>
      </c>
      <c r="J107" s="1">
        <v>4.2300000000000004</v>
      </c>
      <c r="K107" s="1">
        <v>0.9</v>
      </c>
      <c r="L107" s="1">
        <v>0.4</v>
      </c>
      <c r="M107" s="1">
        <v>0</v>
      </c>
      <c r="N107"/>
      <c r="O107"/>
      <c r="P107"/>
      <c r="Q107"/>
    </row>
    <row r="108" spans="1:17" x14ac:dyDescent="0.25">
      <c r="A108" s="1" t="s">
        <v>115</v>
      </c>
      <c r="B108" s="1" t="s">
        <v>29</v>
      </c>
      <c r="C108" s="1" t="s">
        <v>121</v>
      </c>
      <c r="D108" s="7">
        <f>(H108*Scoring!C$16)+(I108*Scoring!E$17)+(J108*Scoring!C$18)+(F108*Scoring!E$13)+(G108*Scoring!C$14)+(K108*Scoring!C$20)+(L108*Scoring!C$19)+(M108*Scoring!C$15)</f>
        <v>152.453</v>
      </c>
      <c r="E108" s="5">
        <f>SUMIF(Bye!A:A, B108, Bye!B:B)</f>
        <v>9</v>
      </c>
      <c r="F108" s="1">
        <v>0</v>
      </c>
      <c r="G108" s="1">
        <v>0</v>
      </c>
      <c r="H108" s="1">
        <v>62.24</v>
      </c>
      <c r="I108" s="1">
        <v>662.33</v>
      </c>
      <c r="J108" s="1">
        <v>3.83</v>
      </c>
      <c r="K108" s="1">
        <v>0.5</v>
      </c>
      <c r="L108" s="1">
        <v>0.5</v>
      </c>
      <c r="M108" s="1">
        <v>0</v>
      </c>
      <c r="N108"/>
      <c r="O108"/>
      <c r="P108"/>
      <c r="Q108"/>
    </row>
    <row r="109" spans="1:17" x14ac:dyDescent="0.25">
      <c r="A109" s="1" t="s">
        <v>100</v>
      </c>
      <c r="B109" s="1" t="s">
        <v>48</v>
      </c>
      <c r="C109" s="1" t="s">
        <v>104</v>
      </c>
      <c r="D109" s="7">
        <f>(H109*Scoring!C$16)+(I109*Scoring!E$17)+(J109*Scoring!C$18)+(F109*Scoring!E$13)+(G109*Scoring!C$14)+(K109*Scoring!C$20)+(L109*Scoring!C$19)+(M109*Scoring!C$15)</f>
        <v>152.22800000000001</v>
      </c>
      <c r="E109" s="5">
        <f>SUMIF(Bye!A:A, B109, Bye!B:B)</f>
        <v>9</v>
      </c>
      <c r="F109" s="1">
        <v>18.39</v>
      </c>
      <c r="G109" s="1">
        <v>0</v>
      </c>
      <c r="H109" s="1">
        <v>57.86</v>
      </c>
      <c r="I109" s="1">
        <v>716.29</v>
      </c>
      <c r="J109" s="1">
        <v>3.5</v>
      </c>
      <c r="K109" s="1">
        <v>0.1</v>
      </c>
      <c r="L109" s="1">
        <v>0</v>
      </c>
      <c r="M109" s="1">
        <v>0</v>
      </c>
      <c r="N109"/>
      <c r="O109"/>
      <c r="P109"/>
      <c r="Q109"/>
    </row>
    <row r="110" spans="1:17" x14ac:dyDescent="0.25">
      <c r="A110" s="1" t="s">
        <v>320</v>
      </c>
      <c r="B110" s="1" t="s">
        <v>16</v>
      </c>
      <c r="C110" s="1" t="s">
        <v>103</v>
      </c>
      <c r="D110" s="7">
        <f>(H110*Scoring!C$16)+(I110*Scoring!E$17)+(J110*Scoring!C$18)+(F110*Scoring!E$13)+(G110*Scoring!C$14)+(K110*Scoring!C$20)+(L110*Scoring!C$19)+(M110*Scoring!C$15)</f>
        <v>151.53</v>
      </c>
      <c r="E110" s="5">
        <f>SUMIF(Bye!A:A, B110, Bye!B:B)</f>
        <v>10</v>
      </c>
      <c r="F110" s="1">
        <v>613.34</v>
      </c>
      <c r="G110" s="1">
        <v>4.04</v>
      </c>
      <c r="H110" s="1">
        <v>33.4</v>
      </c>
      <c r="I110" s="1">
        <v>262.76</v>
      </c>
      <c r="J110" s="1">
        <v>1.18</v>
      </c>
      <c r="K110" s="1">
        <v>0.8</v>
      </c>
      <c r="L110" s="1">
        <v>0</v>
      </c>
      <c r="M110" s="1">
        <v>0</v>
      </c>
      <c r="N110"/>
      <c r="O110"/>
      <c r="P110"/>
      <c r="Q110"/>
    </row>
    <row r="111" spans="1:17" x14ac:dyDescent="0.25">
      <c r="A111" s="1" t="s">
        <v>315</v>
      </c>
      <c r="B111" s="1" t="s">
        <v>44</v>
      </c>
      <c r="C111" s="1" t="s">
        <v>103</v>
      </c>
      <c r="D111" s="7">
        <f>(H111*Scoring!C$16)+(I111*Scoring!E$17)+(J111*Scoring!C$18)+(F111*Scoring!E$13)+(G111*Scoring!C$14)+(K111*Scoring!C$20)+(L111*Scoring!C$19)+(M111*Scoring!C$15)</f>
        <v>151.45099999999999</v>
      </c>
      <c r="E111" s="5">
        <f>SUMIF(Bye!A:A, B111, Bye!B:B)</f>
        <v>14</v>
      </c>
      <c r="F111" s="1">
        <v>786.3</v>
      </c>
      <c r="G111" s="1">
        <v>5.9</v>
      </c>
      <c r="H111" s="1">
        <v>18.100000000000001</v>
      </c>
      <c r="I111" s="1">
        <v>120.81</v>
      </c>
      <c r="J111" s="1">
        <v>0.94</v>
      </c>
      <c r="K111" s="1">
        <v>1.1000000000000001</v>
      </c>
      <c r="L111" s="1">
        <v>0</v>
      </c>
      <c r="M111" s="1">
        <v>0.9</v>
      </c>
      <c r="N111"/>
      <c r="O111"/>
      <c r="P111"/>
      <c r="Q111"/>
    </row>
    <row r="112" spans="1:17" x14ac:dyDescent="0.25">
      <c r="A112" s="1" t="s">
        <v>65</v>
      </c>
      <c r="B112" s="1" t="s">
        <v>44</v>
      </c>
      <c r="C112" s="1" t="s">
        <v>103</v>
      </c>
      <c r="D112" s="7">
        <f>(H112*Scoring!C$16)+(I112*Scoring!E$17)+(J112*Scoring!C$18)+(F112*Scoring!E$13)+(G112*Scoring!C$14)+(K112*Scoring!C$20)+(L112*Scoring!C$19)+(M112*Scoring!C$15)</f>
        <v>149.86199999999999</v>
      </c>
      <c r="E112" s="5">
        <f>SUMIF(Bye!A:A, B112, Bye!B:B)</f>
        <v>14</v>
      </c>
      <c r="F112" s="1">
        <v>701.31</v>
      </c>
      <c r="G112" s="1">
        <v>5.96</v>
      </c>
      <c r="H112" s="1">
        <v>19.36</v>
      </c>
      <c r="I112" s="1">
        <v>147.91</v>
      </c>
      <c r="J112" s="1">
        <v>1.42</v>
      </c>
      <c r="K112" s="1">
        <v>0.5</v>
      </c>
      <c r="L112" s="1">
        <v>0</v>
      </c>
      <c r="M112" s="1">
        <v>0.6</v>
      </c>
      <c r="N112"/>
      <c r="O112"/>
      <c r="P112"/>
      <c r="Q112"/>
    </row>
    <row r="113" spans="1:17" x14ac:dyDescent="0.25">
      <c r="A113" s="1" t="s">
        <v>345</v>
      </c>
      <c r="B113" s="1" t="s">
        <v>28</v>
      </c>
      <c r="C113" s="1" t="s">
        <v>121</v>
      </c>
      <c r="D113" s="7">
        <f>(H113*Scoring!C$16)+(I113*Scoring!E$17)+(J113*Scoring!C$18)+(F113*Scoring!E$13)+(G113*Scoring!C$14)+(K113*Scoring!C$20)+(L113*Scoring!C$19)+(M113*Scoring!C$15)</f>
        <v>148.29099999999997</v>
      </c>
      <c r="E113" s="5">
        <f>SUMIF(Bye!A:A, B113, Bye!B:B)</f>
        <v>5</v>
      </c>
      <c r="F113" s="1">
        <v>0</v>
      </c>
      <c r="G113" s="1">
        <v>0</v>
      </c>
      <c r="H113" s="1">
        <v>51.89</v>
      </c>
      <c r="I113" s="1">
        <v>653.41</v>
      </c>
      <c r="J113" s="1">
        <v>4.8600000000000003</v>
      </c>
      <c r="K113" s="1">
        <v>0.8</v>
      </c>
      <c r="L113" s="1">
        <v>0.9</v>
      </c>
      <c r="M113" s="1">
        <v>0</v>
      </c>
      <c r="N113"/>
      <c r="O113"/>
      <c r="P113"/>
      <c r="Q113"/>
    </row>
    <row r="114" spans="1:17" x14ac:dyDescent="0.25">
      <c r="A114" t="s">
        <v>329</v>
      </c>
      <c r="B114" t="s">
        <v>45</v>
      </c>
      <c r="C114" s="1" t="s">
        <v>104</v>
      </c>
      <c r="D114" s="7">
        <f>(H114*Scoring!C$16)+(I114*Scoring!E$17)+(J114*Scoring!C$18)+(F114*Scoring!E$13)+(G114*Scoring!C$14)+(K114*Scoring!C$20)+(L114*Scoring!C$19)+(M114*Scoring!C$15)</f>
        <v>144.53700000000001</v>
      </c>
      <c r="E114" s="5">
        <f>SUMIF(Bye!A:A, B114, Bye!B:B)</f>
        <v>12</v>
      </c>
      <c r="F114" s="1">
        <v>1.5</v>
      </c>
      <c r="G114" s="1">
        <v>0</v>
      </c>
      <c r="H114" s="1">
        <v>50.45</v>
      </c>
      <c r="I114" s="1">
        <v>734.17</v>
      </c>
      <c r="J114" s="1">
        <v>3.32</v>
      </c>
      <c r="K114" s="1">
        <v>0.6</v>
      </c>
      <c r="L114" s="1">
        <v>0.4</v>
      </c>
      <c r="M114" s="1">
        <v>0</v>
      </c>
      <c r="N114"/>
      <c r="O114"/>
      <c r="P114"/>
      <c r="Q114"/>
    </row>
    <row r="115" spans="1:17" x14ac:dyDescent="0.25">
      <c r="A115" s="1" t="s">
        <v>494</v>
      </c>
      <c r="B115" s="1" t="s">
        <v>14</v>
      </c>
      <c r="C115" s="1" t="s">
        <v>104</v>
      </c>
      <c r="D115" s="7">
        <f>(H115*Scoring!C$16)+(I115*Scoring!E$17)+(J115*Scoring!C$18)+(F115*Scoring!E$13)+(G115*Scoring!C$14)+(K115*Scoring!C$20)+(L115*Scoring!C$19)+(M115*Scoring!C$15)</f>
        <v>142.61500000000004</v>
      </c>
      <c r="E115" s="5">
        <f>SUMIF(Bye!A:A, B115, Bye!B:B)</f>
        <v>10</v>
      </c>
      <c r="F115" s="1">
        <v>30.85</v>
      </c>
      <c r="G115" s="1">
        <v>0.05</v>
      </c>
      <c r="H115" s="1">
        <v>55.29</v>
      </c>
      <c r="I115" s="1">
        <v>630.79999999999995</v>
      </c>
      <c r="J115" s="1">
        <v>3.51</v>
      </c>
      <c r="K115" s="1">
        <v>0.2</v>
      </c>
      <c r="L115" s="1">
        <v>0</v>
      </c>
      <c r="M115" s="1">
        <v>0</v>
      </c>
      <c r="N115"/>
      <c r="O115"/>
      <c r="P115"/>
      <c r="Q115"/>
    </row>
    <row r="116" spans="1:17" x14ac:dyDescent="0.25">
      <c r="A116" s="1" t="s">
        <v>317</v>
      </c>
      <c r="B116" s="1" t="s">
        <v>17</v>
      </c>
      <c r="C116" s="1" t="s">
        <v>103</v>
      </c>
      <c r="D116" s="7">
        <f>(H116*Scoring!C$16)+(I116*Scoring!E$17)+(J116*Scoring!C$18)+(F116*Scoring!E$13)+(G116*Scoring!C$14)+(K116*Scoring!C$20)+(L116*Scoring!C$19)+(M116*Scoring!C$15)</f>
        <v>141.44300000000001</v>
      </c>
      <c r="E116" s="5">
        <f>SUMIF(Bye!A:A, B116, Bye!B:B)</f>
        <v>6</v>
      </c>
      <c r="F116" s="1">
        <v>495.45</v>
      </c>
      <c r="G116" s="1">
        <v>7.01</v>
      </c>
      <c r="H116" s="1">
        <v>30.34</v>
      </c>
      <c r="I116" s="1">
        <v>193.98</v>
      </c>
      <c r="J116" s="1">
        <v>0.1</v>
      </c>
      <c r="K116" s="1">
        <v>0.5</v>
      </c>
      <c r="L116" s="1">
        <v>0</v>
      </c>
      <c r="M116" s="1">
        <v>0</v>
      </c>
      <c r="N116"/>
      <c r="O116"/>
      <c r="P116"/>
      <c r="Q116"/>
    </row>
    <row r="117" spans="1:17" x14ac:dyDescent="0.25">
      <c r="A117" s="1" t="s">
        <v>374</v>
      </c>
      <c r="B117" s="1" t="s">
        <v>51</v>
      </c>
      <c r="C117" s="1" t="s">
        <v>104</v>
      </c>
      <c r="D117" s="7">
        <f>(H117*Scoring!C$16)+(I117*Scoring!E$17)+(J117*Scoring!C$18)+(F117*Scoring!E$13)+(G117*Scoring!C$14)+(K117*Scoring!C$20)+(L117*Scoring!C$19)+(M117*Scoring!C$15)</f>
        <v>139.79700000000003</v>
      </c>
      <c r="E117" s="5">
        <f>SUMIF(Bye!A:A, B117, Bye!B:B)</f>
        <v>14</v>
      </c>
      <c r="F117" s="1">
        <v>17.75</v>
      </c>
      <c r="G117" s="1">
        <v>0.05</v>
      </c>
      <c r="H117" s="1">
        <v>64.8</v>
      </c>
      <c r="I117" s="1">
        <v>621.41999999999996</v>
      </c>
      <c r="J117" s="1">
        <v>1.83</v>
      </c>
      <c r="K117" s="1">
        <v>0.2</v>
      </c>
      <c r="L117" s="1">
        <v>0</v>
      </c>
      <c r="M117" s="1">
        <v>0</v>
      </c>
      <c r="N117"/>
      <c r="O117"/>
      <c r="P117"/>
      <c r="Q117"/>
    </row>
    <row r="118" spans="1:17" x14ac:dyDescent="0.25">
      <c r="A118" t="s">
        <v>75</v>
      </c>
      <c r="B118" t="s">
        <v>43</v>
      </c>
      <c r="C118" s="1" t="s">
        <v>103</v>
      </c>
      <c r="D118" s="7">
        <f>(H118*Scoring!C$16)+(I118*Scoring!E$17)+(J118*Scoring!C$18)+(F118*Scoring!E$13)+(G118*Scoring!C$14)+(K118*Scoring!C$20)+(L118*Scoring!C$19)+(M118*Scoring!C$15)</f>
        <v>138.786</v>
      </c>
      <c r="E118" s="5">
        <f>SUMIF(Bye!A:A, B118, Bye!B:B)</f>
        <v>5</v>
      </c>
      <c r="F118" s="1">
        <v>604.41</v>
      </c>
      <c r="G118" s="1">
        <v>2.4</v>
      </c>
      <c r="H118" s="1">
        <v>40.299999999999997</v>
      </c>
      <c r="I118" s="1">
        <v>212.45</v>
      </c>
      <c r="J118" s="1">
        <v>0.6</v>
      </c>
      <c r="K118" s="1">
        <v>1.2</v>
      </c>
      <c r="L118" s="1">
        <v>0</v>
      </c>
      <c r="M118" s="1">
        <v>0</v>
      </c>
      <c r="N118"/>
      <c r="O118"/>
      <c r="P118"/>
      <c r="Q118"/>
    </row>
    <row r="119" spans="1:17" x14ac:dyDescent="0.25">
      <c r="A119" s="1" t="s">
        <v>466</v>
      </c>
      <c r="B119" s="1" t="s">
        <v>46</v>
      </c>
      <c r="C119" s="1" t="s">
        <v>121</v>
      </c>
      <c r="D119" s="7">
        <f>(H119*Scoring!C$16)+(I119*Scoring!E$17)+(J119*Scoring!C$18)+(F119*Scoring!E$13)+(G119*Scoring!C$14)+(K119*Scoring!C$20)+(L119*Scoring!C$19)+(M119*Scoring!C$15)</f>
        <v>137.64900000000003</v>
      </c>
      <c r="E119" s="5">
        <f>SUMIF(Bye!A:A, B119, Bye!B:B)</f>
        <v>11</v>
      </c>
      <c r="F119" s="1">
        <v>0</v>
      </c>
      <c r="G119" s="1">
        <v>0</v>
      </c>
      <c r="H119" s="1">
        <v>51.25</v>
      </c>
      <c r="I119" s="1">
        <v>564.19000000000005</v>
      </c>
      <c r="J119" s="1">
        <v>4.63</v>
      </c>
      <c r="K119" s="1">
        <v>1.1000000000000001</v>
      </c>
      <c r="L119" s="1">
        <v>1.1000000000000001</v>
      </c>
      <c r="M119" s="1">
        <v>0</v>
      </c>
      <c r="N119"/>
      <c r="O119"/>
      <c r="P119"/>
      <c r="Q119"/>
    </row>
    <row r="120" spans="1:17" x14ac:dyDescent="0.25">
      <c r="A120" s="1" t="s">
        <v>425</v>
      </c>
      <c r="B120" s="1" t="s">
        <v>42</v>
      </c>
      <c r="C120" s="1" t="s">
        <v>103</v>
      </c>
      <c r="D120" s="7">
        <f>(H120*Scoring!C$16)+(I120*Scoring!E$17)+(J120*Scoring!C$18)+(F120*Scoring!E$13)+(G120*Scoring!C$14)+(K120*Scoring!C$20)+(L120*Scoring!C$19)+(M120*Scoring!C$15)</f>
        <v>135.60899999999998</v>
      </c>
      <c r="E120" s="5">
        <f>SUMIF(Bye!A:A, B120, Bye!B:B)</f>
        <v>8</v>
      </c>
      <c r="F120" s="1">
        <v>582.12</v>
      </c>
      <c r="G120" s="1">
        <v>6.3</v>
      </c>
      <c r="H120" s="1">
        <v>20.48</v>
      </c>
      <c r="I120" s="1">
        <v>136.77000000000001</v>
      </c>
      <c r="J120" s="1">
        <v>1.04</v>
      </c>
      <c r="K120" s="1">
        <v>0.8</v>
      </c>
      <c r="L120" s="1">
        <v>0</v>
      </c>
      <c r="M120" s="1">
        <v>0</v>
      </c>
      <c r="N120"/>
      <c r="O120"/>
      <c r="P120"/>
      <c r="Q120"/>
    </row>
    <row r="121" spans="1:17" x14ac:dyDescent="0.25">
      <c r="A121" s="1" t="s">
        <v>81</v>
      </c>
      <c r="B121" s="1" t="s">
        <v>12</v>
      </c>
      <c r="C121" s="1" t="s">
        <v>104</v>
      </c>
      <c r="D121" s="7">
        <f>(H121*Scoring!C$16)+(I121*Scoring!E$17)+(J121*Scoring!C$18)+(F121*Scoring!E$13)+(G121*Scoring!C$14)+(K121*Scoring!C$20)+(L121*Scoring!C$19)+(M121*Scoring!C$15)</f>
        <v>134.77300000000002</v>
      </c>
      <c r="E121" s="5">
        <f>SUMIF(Bye!A:A, B121, Bye!B:B)</f>
        <v>7</v>
      </c>
      <c r="F121" s="1">
        <v>18.55</v>
      </c>
      <c r="G121" s="1">
        <v>0.05</v>
      </c>
      <c r="H121" s="1">
        <v>38.25</v>
      </c>
      <c r="I121" s="1">
        <v>581.67999999999995</v>
      </c>
      <c r="J121" s="1">
        <v>6.05</v>
      </c>
      <c r="K121" s="1">
        <v>0.1</v>
      </c>
      <c r="L121" s="1">
        <v>0</v>
      </c>
      <c r="M121" s="1">
        <v>0</v>
      </c>
      <c r="N121"/>
      <c r="O121"/>
      <c r="P121"/>
      <c r="Q121"/>
    </row>
    <row r="122" spans="1:17" x14ac:dyDescent="0.25">
      <c r="A122" s="1" t="s">
        <v>339</v>
      </c>
      <c r="B122" s="1" t="s">
        <v>26</v>
      </c>
      <c r="C122" s="1" t="s">
        <v>104</v>
      </c>
      <c r="D122" s="7">
        <f>(H122*Scoring!C$16)+(I122*Scoring!E$17)+(J122*Scoring!C$18)+(F122*Scoring!E$13)+(G122*Scoring!C$14)+(K122*Scoring!C$20)+(L122*Scoring!C$19)+(M122*Scoring!C$15)</f>
        <v>134.63900000000001</v>
      </c>
      <c r="E122" s="5">
        <f>SUMIF(Bye!A:A, B122, Bye!B:B)</f>
        <v>11</v>
      </c>
      <c r="F122" s="1">
        <v>0</v>
      </c>
      <c r="G122" s="1">
        <v>0</v>
      </c>
      <c r="H122" s="1">
        <v>47.75</v>
      </c>
      <c r="I122" s="1">
        <v>677.49</v>
      </c>
      <c r="J122" s="1">
        <v>3.39</v>
      </c>
      <c r="K122" s="1">
        <v>1.2</v>
      </c>
      <c r="L122" s="1">
        <v>0</v>
      </c>
      <c r="M122" s="1">
        <v>0</v>
      </c>
      <c r="N122"/>
      <c r="O122"/>
      <c r="P122"/>
      <c r="Q122"/>
    </row>
    <row r="123" spans="1:17" x14ac:dyDescent="0.25">
      <c r="A123" s="1" t="s">
        <v>263</v>
      </c>
      <c r="B123" s="1" t="s">
        <v>43</v>
      </c>
      <c r="C123" s="1" t="s">
        <v>121</v>
      </c>
      <c r="D123" s="7">
        <f>(H123*Scoring!C$16)+(I123*Scoring!E$17)+(J123*Scoring!C$18)+(F123*Scoring!E$13)+(G123*Scoring!C$14)+(K123*Scoring!C$20)+(L123*Scoring!C$19)+(M123*Scoring!C$15)</f>
        <v>134.41299999999998</v>
      </c>
      <c r="E123" s="5">
        <f>SUMIF(Bye!A:A, B123, Bye!B:B)</f>
        <v>5</v>
      </c>
      <c r="F123" s="1">
        <v>0</v>
      </c>
      <c r="G123" s="1">
        <v>0</v>
      </c>
      <c r="H123" s="1">
        <v>52.31</v>
      </c>
      <c r="I123" s="1">
        <v>559.42999999999995</v>
      </c>
      <c r="J123" s="1">
        <v>4.51</v>
      </c>
      <c r="K123" s="1">
        <v>0.9</v>
      </c>
      <c r="L123" s="1">
        <v>0</v>
      </c>
      <c r="M123" s="1">
        <v>0</v>
      </c>
      <c r="N123"/>
      <c r="O123"/>
      <c r="P123"/>
      <c r="Q123"/>
    </row>
    <row r="124" spans="1:17" x14ac:dyDescent="0.25">
      <c r="A124" t="s">
        <v>342</v>
      </c>
      <c r="B124" t="s">
        <v>23</v>
      </c>
      <c r="C124" s="1" t="s">
        <v>121</v>
      </c>
      <c r="D124" s="7">
        <f>(H124*Scoring!C$16)+(I124*Scoring!E$17)+(J124*Scoring!C$18)+(F124*Scoring!E$13)+(G124*Scoring!C$14)+(K124*Scoring!C$20)+(L124*Scoring!C$19)+(M124*Scoring!C$15)</f>
        <v>132.50799999999998</v>
      </c>
      <c r="E124" s="5">
        <f>SUMIF(Bye!A:A, B124, Bye!B:B)</f>
        <v>7</v>
      </c>
      <c r="F124" s="1">
        <v>0</v>
      </c>
      <c r="G124" s="1">
        <v>0</v>
      </c>
      <c r="H124" s="1">
        <v>52.5</v>
      </c>
      <c r="I124" s="1">
        <v>591.48</v>
      </c>
      <c r="J124" s="1">
        <v>3.46</v>
      </c>
      <c r="K124" s="1">
        <v>0.5</v>
      </c>
      <c r="L124" s="1">
        <v>0.2</v>
      </c>
      <c r="M124" s="1">
        <v>0</v>
      </c>
      <c r="N124"/>
      <c r="O124"/>
      <c r="P124"/>
      <c r="Q124"/>
    </row>
    <row r="125" spans="1:17" x14ac:dyDescent="0.25">
      <c r="A125" s="1" t="s">
        <v>246</v>
      </c>
      <c r="B125" s="1" t="s">
        <v>46</v>
      </c>
      <c r="C125" s="1" t="s">
        <v>104</v>
      </c>
      <c r="D125" s="7">
        <f>(H125*Scoring!C$16)+(I125*Scoring!E$17)+(J125*Scoring!C$18)+(F125*Scoring!E$13)+(G125*Scoring!C$14)+(K125*Scoring!C$20)+(L125*Scoring!C$19)+(M125*Scoring!C$15)</f>
        <v>131.75200000000001</v>
      </c>
      <c r="E125" s="5">
        <f>SUMIF(Bye!A:A, B125, Bye!B:B)</f>
        <v>11</v>
      </c>
      <c r="F125" s="1">
        <v>2</v>
      </c>
      <c r="G125" s="1">
        <v>0</v>
      </c>
      <c r="H125" s="1">
        <v>46.2</v>
      </c>
      <c r="I125" s="1">
        <v>604.32000000000005</v>
      </c>
      <c r="J125" s="1">
        <v>4.17</v>
      </c>
      <c r="K125" s="1">
        <v>0.1</v>
      </c>
      <c r="L125" s="1">
        <v>0</v>
      </c>
      <c r="M125" s="1">
        <v>0</v>
      </c>
      <c r="N125"/>
      <c r="O125"/>
      <c r="P125"/>
      <c r="Q125"/>
    </row>
    <row r="126" spans="1:17" x14ac:dyDescent="0.25">
      <c r="A126" s="1" t="s">
        <v>266</v>
      </c>
      <c r="B126" s="1" t="s">
        <v>24</v>
      </c>
      <c r="C126" s="1" t="s">
        <v>121</v>
      </c>
      <c r="D126" s="7">
        <f>(H126*Scoring!C$16)+(I126*Scoring!E$17)+(J126*Scoring!C$18)+(F126*Scoring!E$13)+(G126*Scoring!C$14)+(K126*Scoring!C$20)+(L126*Scoring!C$19)+(M126*Scoring!C$15)</f>
        <v>129.73400000000001</v>
      </c>
      <c r="E126" s="5">
        <f>SUMIF(Bye!A:A, B126, Bye!B:B)</f>
        <v>9</v>
      </c>
      <c r="F126" s="1">
        <v>0</v>
      </c>
      <c r="G126" s="1">
        <v>0</v>
      </c>
      <c r="H126" s="1">
        <v>49.25</v>
      </c>
      <c r="I126" s="1">
        <v>544.64</v>
      </c>
      <c r="J126" s="1">
        <v>4.42</v>
      </c>
      <c r="K126" s="1">
        <v>0.5</v>
      </c>
      <c r="L126" s="1">
        <v>0</v>
      </c>
      <c r="M126" s="1">
        <v>0</v>
      </c>
      <c r="N126"/>
      <c r="O126"/>
      <c r="P126"/>
      <c r="Q126"/>
    </row>
    <row r="127" spans="1:17" x14ac:dyDescent="0.25">
      <c r="A127" s="1" t="s">
        <v>324</v>
      </c>
      <c r="B127" s="1" t="s">
        <v>21</v>
      </c>
      <c r="C127" s="1" t="s">
        <v>104</v>
      </c>
      <c r="D127" s="7">
        <f>(H127*Scoring!C$16)+(I127*Scoring!E$17)+(J127*Scoring!C$18)+(F127*Scoring!E$13)+(G127*Scoring!C$14)+(K127*Scoring!C$20)+(L127*Scoring!C$19)+(M127*Scoring!C$15)</f>
        <v>129.49600000000001</v>
      </c>
      <c r="E127" s="5">
        <f>SUMIF(Bye!A:A, B127, Bye!B:B)</f>
        <v>8</v>
      </c>
      <c r="F127" s="1">
        <v>1.75</v>
      </c>
      <c r="G127" s="1">
        <v>0</v>
      </c>
      <c r="H127" s="1">
        <v>46.87</v>
      </c>
      <c r="I127" s="1">
        <v>573.30999999999995</v>
      </c>
      <c r="J127" s="1">
        <v>4.2699999999999996</v>
      </c>
      <c r="K127" s="1">
        <v>0.5</v>
      </c>
      <c r="L127" s="1">
        <v>0</v>
      </c>
      <c r="M127" s="1">
        <v>0</v>
      </c>
      <c r="N127"/>
      <c r="O127"/>
      <c r="P127"/>
      <c r="Q127"/>
    </row>
    <row r="128" spans="1:17" x14ac:dyDescent="0.25">
      <c r="A128" s="1" t="s">
        <v>111</v>
      </c>
      <c r="B128" s="1" t="s">
        <v>37</v>
      </c>
      <c r="C128" s="1" t="s">
        <v>121</v>
      </c>
      <c r="D128" s="7">
        <f>(H128*Scoring!C$16)+(I128*Scoring!E$17)+(J128*Scoring!C$18)+(F128*Scoring!E$13)+(G128*Scoring!C$14)+(K128*Scoring!C$20)+(L128*Scoring!C$19)+(M128*Scoring!C$15)</f>
        <v>129.11500000000001</v>
      </c>
      <c r="E128" s="5">
        <f>SUMIF(Bye!A:A, B128, Bye!B:B)</f>
        <v>8</v>
      </c>
      <c r="F128" s="1">
        <v>0</v>
      </c>
      <c r="G128" s="1">
        <v>0</v>
      </c>
      <c r="H128" s="1">
        <v>50.45</v>
      </c>
      <c r="I128" s="1">
        <v>525.45000000000005</v>
      </c>
      <c r="J128" s="1">
        <v>4.37</v>
      </c>
      <c r="K128" s="1">
        <v>0.1</v>
      </c>
      <c r="L128" s="1">
        <v>0</v>
      </c>
      <c r="M128" s="1">
        <v>0</v>
      </c>
      <c r="N128"/>
      <c r="O128"/>
      <c r="P128"/>
      <c r="Q128"/>
    </row>
    <row r="129" spans="1:17" x14ac:dyDescent="0.25">
      <c r="A129" s="1" t="s">
        <v>98</v>
      </c>
      <c r="B129" s="1" t="s">
        <v>44</v>
      </c>
      <c r="C129" s="1" t="s">
        <v>104</v>
      </c>
      <c r="D129" s="7">
        <f>(H129*Scoring!C$16)+(I129*Scoring!E$17)+(J129*Scoring!C$18)+(F129*Scoring!E$13)+(G129*Scoring!C$14)+(K129*Scoring!C$20)+(L129*Scoring!C$19)+(M129*Scoring!C$15)</f>
        <v>127.411</v>
      </c>
      <c r="E129" s="5">
        <f>SUMIF(Bye!A:A, B129, Bye!B:B)</f>
        <v>14</v>
      </c>
      <c r="F129" s="1">
        <v>43</v>
      </c>
      <c r="G129" s="1">
        <v>0.31</v>
      </c>
      <c r="H129" s="1">
        <v>41.54</v>
      </c>
      <c r="I129" s="1">
        <v>666.51</v>
      </c>
      <c r="J129" s="1">
        <v>2.2599999999999998</v>
      </c>
      <c r="K129" s="1">
        <v>0.5</v>
      </c>
      <c r="L129" s="1">
        <v>0</v>
      </c>
      <c r="M129" s="1">
        <v>0</v>
      </c>
      <c r="N129"/>
      <c r="O129"/>
      <c r="P129"/>
      <c r="Q129"/>
    </row>
    <row r="130" spans="1:17" x14ac:dyDescent="0.25">
      <c r="A130" s="1" t="s">
        <v>262</v>
      </c>
      <c r="B130" s="1" t="s">
        <v>17</v>
      </c>
      <c r="C130" s="1" t="s">
        <v>121</v>
      </c>
      <c r="D130" s="7">
        <f>(H130*Scoring!C$16)+(I130*Scoring!E$17)+(J130*Scoring!C$18)+(F130*Scoring!E$13)+(G130*Scoring!C$14)+(K130*Scoring!C$20)+(L130*Scoring!C$19)+(M130*Scoring!C$15)</f>
        <v>127.22800000000001</v>
      </c>
      <c r="E130" s="5">
        <f>SUMIF(Bye!A:A, B130, Bye!B:B)</f>
        <v>6</v>
      </c>
      <c r="F130" s="1">
        <v>0</v>
      </c>
      <c r="G130" s="1">
        <v>0</v>
      </c>
      <c r="H130" s="1">
        <v>49.85</v>
      </c>
      <c r="I130" s="1">
        <v>566.58000000000004</v>
      </c>
      <c r="J130" s="1">
        <v>3.52</v>
      </c>
      <c r="K130" s="1">
        <v>0.4</v>
      </c>
      <c r="L130" s="1">
        <v>0</v>
      </c>
      <c r="M130" s="1">
        <v>0</v>
      </c>
      <c r="N130"/>
      <c r="O130"/>
      <c r="P130"/>
      <c r="Q130"/>
    </row>
    <row r="131" spans="1:17" x14ac:dyDescent="0.25">
      <c r="A131" s="1" t="s">
        <v>361</v>
      </c>
      <c r="B131" s="1" t="s">
        <v>16</v>
      </c>
      <c r="C131" s="1" t="s">
        <v>103</v>
      </c>
      <c r="D131" s="7">
        <f>(H131*Scoring!C$16)+(I131*Scoring!E$17)+(J131*Scoring!C$18)+(F131*Scoring!E$13)+(G131*Scoring!C$14)+(K131*Scoring!C$20)+(L131*Scoring!C$19)+(M131*Scoring!C$15)</f>
        <v>126.129</v>
      </c>
      <c r="E131" s="5">
        <f>SUMIF(Bye!A:A, B131, Bye!B:B)</f>
        <v>10</v>
      </c>
      <c r="F131" s="1">
        <v>577</v>
      </c>
      <c r="G131" s="1">
        <v>5.33</v>
      </c>
      <c r="H131" s="1">
        <v>18.010000000000002</v>
      </c>
      <c r="I131" s="1">
        <v>138.59</v>
      </c>
      <c r="J131" s="1">
        <v>0.83</v>
      </c>
      <c r="K131" s="1">
        <v>0.4</v>
      </c>
      <c r="L131" s="1">
        <v>0</v>
      </c>
      <c r="M131" s="1">
        <v>0</v>
      </c>
      <c r="N131"/>
      <c r="O131"/>
      <c r="P131"/>
      <c r="Q131"/>
    </row>
    <row r="132" spans="1:17" x14ac:dyDescent="0.25">
      <c r="A132" s="1" t="s">
        <v>312</v>
      </c>
      <c r="B132" s="1" t="s">
        <v>12</v>
      </c>
      <c r="C132" s="1" t="s">
        <v>103</v>
      </c>
      <c r="D132" s="7">
        <f>(H132*Scoring!C$16)+(I132*Scoring!E$17)+(J132*Scoring!C$18)+(F132*Scoring!E$13)+(G132*Scoring!C$14)+(K132*Scoring!C$20)+(L132*Scoring!C$19)+(M132*Scoring!C$15)</f>
        <v>126.072</v>
      </c>
      <c r="E132" s="5">
        <f>SUMIF(Bye!A:A, B132, Bye!B:B)</f>
        <v>7</v>
      </c>
      <c r="F132" s="1">
        <v>434.17</v>
      </c>
      <c r="G132" s="1">
        <v>5.01</v>
      </c>
      <c r="H132" s="1">
        <v>28.07</v>
      </c>
      <c r="I132" s="1">
        <v>201.25</v>
      </c>
      <c r="J132" s="1">
        <v>0.75</v>
      </c>
      <c r="K132" s="1">
        <v>0.1</v>
      </c>
      <c r="L132" s="1">
        <v>0</v>
      </c>
      <c r="M132" s="1">
        <v>0</v>
      </c>
      <c r="N132"/>
      <c r="O132"/>
      <c r="P132"/>
      <c r="Q132"/>
    </row>
    <row r="133" spans="1:17" x14ac:dyDescent="0.25">
      <c r="A133" s="1" t="s">
        <v>321</v>
      </c>
      <c r="B133" s="1" t="s">
        <v>33</v>
      </c>
      <c r="C133" s="1" t="s">
        <v>103</v>
      </c>
      <c r="D133" s="7">
        <f>(H133*Scoring!C$16)+(I133*Scoring!E$17)+(J133*Scoring!C$18)+(F133*Scoring!E$13)+(G133*Scoring!C$14)+(K133*Scoring!C$20)+(L133*Scoring!C$19)+(M133*Scoring!C$15)</f>
        <v>125.97800000000001</v>
      </c>
      <c r="E133" s="5">
        <f>SUMIF(Bye!A:A, B133, Bye!B:B)</f>
        <v>14</v>
      </c>
      <c r="F133" s="1">
        <v>650.88</v>
      </c>
      <c r="G133" s="1">
        <v>3.79</v>
      </c>
      <c r="H133" s="1">
        <v>17.100000000000001</v>
      </c>
      <c r="I133" s="1">
        <v>100.5</v>
      </c>
      <c r="J133" s="1">
        <v>1.9</v>
      </c>
      <c r="K133" s="1">
        <v>0.7</v>
      </c>
      <c r="L133" s="1">
        <v>0</v>
      </c>
      <c r="M133" s="1">
        <v>0.1</v>
      </c>
      <c r="N133"/>
      <c r="O133"/>
      <c r="P133"/>
      <c r="Q133"/>
    </row>
    <row r="134" spans="1:17" x14ac:dyDescent="0.25">
      <c r="A134" s="1" t="s">
        <v>92</v>
      </c>
      <c r="B134" s="1" t="s">
        <v>17</v>
      </c>
      <c r="C134" s="1" t="s">
        <v>104</v>
      </c>
      <c r="D134" s="7">
        <f>(H134*Scoring!C$16)+(I134*Scoring!E$17)+(J134*Scoring!C$18)+(F134*Scoring!E$13)+(G134*Scoring!C$14)+(K134*Scoring!C$20)+(L134*Scoring!C$19)+(M134*Scoring!C$15)</f>
        <v>125.667</v>
      </c>
      <c r="E134" s="5">
        <f>SUMIF(Bye!A:A, B134, Bye!B:B)</f>
        <v>6</v>
      </c>
      <c r="F134" s="1">
        <v>0.5</v>
      </c>
      <c r="G134" s="1">
        <v>0</v>
      </c>
      <c r="H134" s="1">
        <v>45.94</v>
      </c>
      <c r="I134" s="1">
        <v>595.37</v>
      </c>
      <c r="J134" s="1">
        <v>3.49</v>
      </c>
      <c r="K134" s="1">
        <v>0.8</v>
      </c>
      <c r="L134" s="1">
        <v>0</v>
      </c>
      <c r="M134" s="1">
        <v>0</v>
      </c>
      <c r="N134"/>
      <c r="O134"/>
      <c r="P134"/>
      <c r="Q134"/>
    </row>
    <row r="135" spans="1:17" x14ac:dyDescent="0.25">
      <c r="A135" t="s">
        <v>110</v>
      </c>
      <c r="B135" t="s">
        <v>51</v>
      </c>
      <c r="C135" s="1" t="s">
        <v>121</v>
      </c>
      <c r="D135" s="7">
        <f>(H135*Scoring!C$16)+(I135*Scoring!E$17)+(J135*Scoring!C$18)+(F135*Scoring!E$13)+(G135*Scoring!C$14)+(K135*Scoring!C$20)+(L135*Scoring!C$19)+(M135*Scoring!C$15)</f>
        <v>125.28399999999999</v>
      </c>
      <c r="E135" s="5">
        <f>SUMIF(Bye!A:A, B135, Bye!B:B)</f>
        <v>14</v>
      </c>
      <c r="F135" s="1">
        <v>0</v>
      </c>
      <c r="G135" s="1">
        <v>0</v>
      </c>
      <c r="H135" s="1">
        <v>53.9</v>
      </c>
      <c r="I135" s="1">
        <v>568.44000000000005</v>
      </c>
      <c r="J135" s="1">
        <v>2.4900000000000002</v>
      </c>
      <c r="K135" s="1">
        <v>0.4</v>
      </c>
      <c r="L135" s="1">
        <v>0</v>
      </c>
      <c r="M135" s="1">
        <v>0</v>
      </c>
      <c r="N135"/>
      <c r="O135"/>
      <c r="P135"/>
      <c r="Q135"/>
    </row>
    <row r="136" spans="1:17" x14ac:dyDescent="0.25">
      <c r="A136" t="s">
        <v>448</v>
      </c>
      <c r="B136" t="s">
        <v>25</v>
      </c>
      <c r="C136" s="1" t="s">
        <v>104</v>
      </c>
      <c r="D136" s="7">
        <f>(H136*Scoring!C$16)+(I136*Scoring!E$17)+(J136*Scoring!C$18)+(F136*Scoring!E$13)+(G136*Scoring!C$14)+(K136*Scoring!C$20)+(L136*Scoring!C$19)+(M136*Scoring!C$15)</f>
        <v>124.355</v>
      </c>
      <c r="E136" s="5">
        <f>SUMIF(Bye!A:A, B136, Bye!B:B)</f>
        <v>5</v>
      </c>
      <c r="F136" s="1">
        <v>35.450000000000003</v>
      </c>
      <c r="G136" s="1">
        <v>0.1</v>
      </c>
      <c r="H136" s="1">
        <v>52.8</v>
      </c>
      <c r="I136" s="1">
        <v>568.5</v>
      </c>
      <c r="J136" s="1">
        <v>1.96</v>
      </c>
      <c r="K136" s="1">
        <v>1.2</v>
      </c>
      <c r="L136" s="1">
        <v>0</v>
      </c>
      <c r="M136" s="1">
        <v>0</v>
      </c>
      <c r="N136"/>
      <c r="O136"/>
      <c r="P136"/>
      <c r="Q136"/>
    </row>
    <row r="137" spans="1:17" x14ac:dyDescent="0.25">
      <c r="A137" s="1" t="s">
        <v>357</v>
      </c>
      <c r="B137" s="1" t="s">
        <v>16</v>
      </c>
      <c r="C137" s="1" t="s">
        <v>103</v>
      </c>
      <c r="D137" s="7">
        <f>(H137*Scoring!C$16)+(I137*Scoring!E$17)+(J137*Scoring!C$18)+(F137*Scoring!E$13)+(G137*Scoring!C$14)+(K137*Scoring!C$20)+(L137*Scoring!C$19)+(M137*Scoring!C$15)</f>
        <v>123.946</v>
      </c>
      <c r="E137" s="5">
        <f>SUMIF(Bye!A:A, B137, Bye!B:B)</f>
        <v>10</v>
      </c>
      <c r="F137" s="1">
        <v>353.46</v>
      </c>
      <c r="G137" s="1">
        <v>4.04</v>
      </c>
      <c r="H137" s="1">
        <v>27.39</v>
      </c>
      <c r="I137" s="1">
        <v>264.7</v>
      </c>
      <c r="J137" s="1">
        <v>1.75</v>
      </c>
      <c r="K137" s="1">
        <v>0</v>
      </c>
      <c r="L137" s="1">
        <v>0</v>
      </c>
      <c r="M137" s="1">
        <v>0</v>
      </c>
      <c r="N137"/>
      <c r="O137"/>
      <c r="P137"/>
      <c r="Q137"/>
    </row>
    <row r="138" spans="1:17" x14ac:dyDescent="0.25">
      <c r="A138" s="1" t="s">
        <v>71</v>
      </c>
      <c r="B138" s="1" t="s">
        <v>49</v>
      </c>
      <c r="C138" s="1" t="s">
        <v>103</v>
      </c>
      <c r="D138" s="7">
        <f>(H138*Scoring!C$16)+(I138*Scoring!E$17)+(J138*Scoring!C$18)+(F138*Scoring!E$13)+(G138*Scoring!C$14)+(K138*Scoring!C$20)+(L138*Scoring!C$19)+(M138*Scoring!C$15)</f>
        <v>123.48400000000001</v>
      </c>
      <c r="E138" s="5">
        <f>SUMIF(Bye!A:A, B138, Bye!B:B)</f>
        <v>14</v>
      </c>
      <c r="F138" s="1">
        <v>380.22</v>
      </c>
      <c r="G138" s="1">
        <v>3.23</v>
      </c>
      <c r="H138" s="1">
        <v>37.020000000000003</v>
      </c>
      <c r="I138" s="1">
        <v>257.82</v>
      </c>
      <c r="J138" s="1">
        <v>0.68</v>
      </c>
      <c r="K138" s="1">
        <v>0.8</v>
      </c>
      <c r="L138" s="1">
        <v>0</v>
      </c>
      <c r="M138" s="1">
        <v>0</v>
      </c>
      <c r="N138"/>
      <c r="O138"/>
      <c r="P138"/>
      <c r="Q138"/>
    </row>
    <row r="139" spans="1:17" x14ac:dyDescent="0.25">
      <c r="A139" s="1" t="s">
        <v>83</v>
      </c>
      <c r="B139" s="1" t="s">
        <v>41</v>
      </c>
      <c r="C139" s="1" t="s">
        <v>104</v>
      </c>
      <c r="D139" s="7">
        <f>(H139*Scoring!C$16)+(I139*Scoring!E$17)+(J139*Scoring!C$18)+(F139*Scoring!E$13)+(G139*Scoring!C$14)+(K139*Scoring!C$20)+(L139*Scoring!C$19)+(M139*Scoring!C$15)</f>
        <v>123.389</v>
      </c>
      <c r="E139" s="5">
        <f>SUMIF(Bye!A:A, B139, Bye!B:B)</f>
        <v>6</v>
      </c>
      <c r="F139" s="1">
        <v>6.15</v>
      </c>
      <c r="G139" s="1">
        <v>0.05</v>
      </c>
      <c r="H139" s="1">
        <v>52.05</v>
      </c>
      <c r="I139" s="1">
        <v>515.44000000000005</v>
      </c>
      <c r="J139" s="1">
        <v>3.23</v>
      </c>
      <c r="K139" s="1">
        <v>0.5</v>
      </c>
      <c r="L139" s="1">
        <v>0</v>
      </c>
      <c r="M139" s="1">
        <v>0</v>
      </c>
      <c r="N139"/>
      <c r="O139"/>
      <c r="P139"/>
      <c r="Q139"/>
    </row>
    <row r="140" spans="1:17" x14ac:dyDescent="0.25">
      <c r="A140" s="1" t="s">
        <v>271</v>
      </c>
      <c r="B140" s="1" t="s">
        <v>12</v>
      </c>
      <c r="C140" s="1" t="s">
        <v>121</v>
      </c>
      <c r="D140" s="7">
        <f>(H140*Scoring!C$16)+(I140*Scoring!E$17)+(J140*Scoring!C$18)+(F140*Scoring!E$13)+(G140*Scoring!C$14)+(K140*Scoring!C$20)+(L140*Scoring!C$19)+(M140*Scoring!C$15)</f>
        <v>122.92999999999999</v>
      </c>
      <c r="E140" s="5">
        <f>SUMIF(Bye!A:A, B140, Bye!B:B)</f>
        <v>7</v>
      </c>
      <c r="F140" s="1">
        <v>0</v>
      </c>
      <c r="G140" s="1">
        <v>0</v>
      </c>
      <c r="H140" s="1">
        <v>42.48</v>
      </c>
      <c r="I140" s="1">
        <v>487.5</v>
      </c>
      <c r="J140" s="1">
        <v>5.4</v>
      </c>
      <c r="K140" s="1">
        <v>0.7</v>
      </c>
      <c r="L140" s="1">
        <v>0</v>
      </c>
      <c r="M140" s="1">
        <v>0</v>
      </c>
      <c r="N140"/>
      <c r="O140"/>
      <c r="P140"/>
      <c r="Q140"/>
    </row>
    <row r="141" spans="1:17" x14ac:dyDescent="0.25">
      <c r="A141" s="1" t="s">
        <v>468</v>
      </c>
      <c r="B141" s="1" t="s">
        <v>42</v>
      </c>
      <c r="C141" s="1" t="s">
        <v>121</v>
      </c>
      <c r="D141" s="7">
        <f>(H141*Scoring!C$16)+(I141*Scoring!E$17)+(J141*Scoring!C$18)+(F141*Scoring!E$13)+(G141*Scoring!C$14)+(K141*Scoring!C$20)+(L141*Scoring!C$19)+(M141*Scoring!C$15)</f>
        <v>122.58300000000001</v>
      </c>
      <c r="E141" s="5">
        <f>SUMIF(Bye!A:A, B141, Bye!B:B)</f>
        <v>8</v>
      </c>
      <c r="F141" s="1">
        <v>0</v>
      </c>
      <c r="G141" s="1">
        <v>0</v>
      </c>
      <c r="H141" s="1">
        <v>50.6</v>
      </c>
      <c r="I141" s="1">
        <v>525.03</v>
      </c>
      <c r="J141" s="1">
        <v>3.33</v>
      </c>
      <c r="K141" s="1">
        <v>0.5</v>
      </c>
      <c r="L141" s="1">
        <v>0</v>
      </c>
      <c r="M141" s="1">
        <v>0</v>
      </c>
      <c r="N141"/>
      <c r="O141"/>
      <c r="P141"/>
      <c r="Q141"/>
    </row>
    <row r="142" spans="1:17" x14ac:dyDescent="0.25">
      <c r="A142" t="s">
        <v>498</v>
      </c>
      <c r="B142" t="s">
        <v>19</v>
      </c>
      <c r="C142" s="1" t="s">
        <v>104</v>
      </c>
      <c r="D142" s="7">
        <f>(H142*Scoring!C$16)+(I142*Scoring!E$17)+(J142*Scoring!C$18)+(F142*Scoring!E$13)+(G142*Scoring!C$14)+(K142*Scoring!C$20)+(L142*Scoring!C$19)+(M142*Scoring!C$15)</f>
        <v>121.77200000000001</v>
      </c>
      <c r="E142" s="5">
        <f>SUMIF(Bye!A:A, B142, Bye!B:B)</f>
        <v>8</v>
      </c>
      <c r="F142" s="1">
        <v>2</v>
      </c>
      <c r="G142" s="1">
        <v>0</v>
      </c>
      <c r="H142" s="1">
        <v>46.03</v>
      </c>
      <c r="I142" s="1">
        <v>526.62</v>
      </c>
      <c r="J142" s="1">
        <v>3.98</v>
      </c>
      <c r="K142" s="1">
        <v>1</v>
      </c>
      <c r="L142" s="1">
        <v>0</v>
      </c>
      <c r="M142" s="1">
        <v>0</v>
      </c>
      <c r="N142"/>
      <c r="O142"/>
      <c r="P142"/>
      <c r="Q142"/>
    </row>
    <row r="143" spans="1:17" x14ac:dyDescent="0.25">
      <c r="A143" t="s">
        <v>272</v>
      </c>
      <c r="B143" t="s">
        <v>26</v>
      </c>
      <c r="C143" s="1" t="s">
        <v>121</v>
      </c>
      <c r="D143" s="7">
        <f>(H143*Scoring!C$16)+(I143*Scoring!E$17)+(J143*Scoring!C$18)+(F143*Scoring!E$13)+(G143*Scoring!C$14)+(K143*Scoring!C$20)+(L143*Scoring!C$19)+(M143*Scoring!C$15)</f>
        <v>120.907</v>
      </c>
      <c r="E143" s="5">
        <f>SUMIF(Bye!A:A, B143, Bye!B:B)</f>
        <v>11</v>
      </c>
      <c r="F143" s="1">
        <v>0</v>
      </c>
      <c r="G143" s="1">
        <v>0</v>
      </c>
      <c r="H143" s="1">
        <v>53.75</v>
      </c>
      <c r="I143" s="1">
        <v>446.77</v>
      </c>
      <c r="J143" s="1">
        <v>3.78</v>
      </c>
      <c r="K143" s="1">
        <v>0.2</v>
      </c>
      <c r="L143" s="1">
        <v>0</v>
      </c>
      <c r="M143" s="1">
        <v>0</v>
      </c>
      <c r="N143"/>
      <c r="O143"/>
      <c r="P143"/>
      <c r="Q143"/>
    </row>
    <row r="144" spans="1:17" x14ac:dyDescent="0.25">
      <c r="A144" s="1" t="s">
        <v>469</v>
      </c>
      <c r="B144" s="1" t="s">
        <v>38</v>
      </c>
      <c r="C144" s="1" t="s">
        <v>121</v>
      </c>
      <c r="D144" s="7">
        <f>(H144*Scoring!C$16)+(I144*Scoring!E$17)+(J144*Scoring!C$18)+(F144*Scoring!E$13)+(G144*Scoring!C$14)+(K144*Scoring!C$20)+(L144*Scoring!C$19)+(M144*Scoring!C$15)</f>
        <v>119.916</v>
      </c>
      <c r="E144" s="5">
        <f>SUMIF(Bye!A:A, B144, Bye!B:B)</f>
        <v>10</v>
      </c>
      <c r="F144" s="1">
        <v>0</v>
      </c>
      <c r="G144" s="1">
        <v>0</v>
      </c>
      <c r="H144" s="1">
        <v>50.62</v>
      </c>
      <c r="I144" s="1">
        <v>516.76</v>
      </c>
      <c r="J144" s="1">
        <v>3.07</v>
      </c>
      <c r="K144" s="1">
        <v>0.8</v>
      </c>
      <c r="L144" s="1">
        <v>0</v>
      </c>
      <c r="M144" s="1">
        <v>0</v>
      </c>
      <c r="N144"/>
      <c r="O144"/>
      <c r="P144"/>
      <c r="Q144"/>
    </row>
    <row r="145" spans="1:17" x14ac:dyDescent="0.25">
      <c r="A145" s="1" t="s">
        <v>452</v>
      </c>
      <c r="B145" s="1" t="s">
        <v>26</v>
      </c>
      <c r="C145" s="1" t="s">
        <v>104</v>
      </c>
      <c r="D145" s="7">
        <f>(H145*Scoring!C$16)+(I145*Scoring!E$17)+(J145*Scoring!C$18)+(F145*Scoring!E$13)+(G145*Scoring!C$14)+(K145*Scoring!C$20)+(L145*Scoring!C$19)+(M145*Scoring!C$15)</f>
        <v>119.724</v>
      </c>
      <c r="E145" s="5">
        <f>SUMIF(Bye!A:A, B145, Bye!B:B)</f>
        <v>11</v>
      </c>
      <c r="F145" s="1">
        <v>26.35</v>
      </c>
      <c r="G145" s="1">
        <v>0</v>
      </c>
      <c r="H145" s="1">
        <v>52.93</v>
      </c>
      <c r="I145" s="1">
        <v>489.99</v>
      </c>
      <c r="J145" s="1">
        <v>2.56</v>
      </c>
      <c r="K145" s="1">
        <v>0.2</v>
      </c>
      <c r="L145" s="1">
        <v>0</v>
      </c>
      <c r="M145" s="1">
        <v>0</v>
      </c>
      <c r="N145"/>
      <c r="O145"/>
      <c r="P145"/>
      <c r="Q145"/>
    </row>
    <row r="146" spans="1:17" x14ac:dyDescent="0.25">
      <c r="A146" s="1" t="s">
        <v>499</v>
      </c>
      <c r="B146" s="1" t="s">
        <v>31</v>
      </c>
      <c r="C146" s="1" t="s">
        <v>104</v>
      </c>
      <c r="D146" s="7">
        <f>(H146*Scoring!C$16)+(I146*Scoring!E$17)+(J146*Scoring!C$18)+(F146*Scoring!E$13)+(G146*Scoring!C$14)+(K146*Scoring!C$20)+(L146*Scoring!C$19)+(M146*Scoring!C$15)</f>
        <v>118.29600000000001</v>
      </c>
      <c r="E146" s="5">
        <f>SUMIF(Bye!A:A, B146, Bye!B:B)</f>
        <v>9</v>
      </c>
      <c r="F146" s="1">
        <v>12.7</v>
      </c>
      <c r="G146" s="1">
        <v>0.1</v>
      </c>
      <c r="H146" s="1">
        <v>49.91</v>
      </c>
      <c r="I146" s="1">
        <v>538.96</v>
      </c>
      <c r="J146" s="1">
        <v>2.12</v>
      </c>
      <c r="K146" s="1">
        <v>0.1</v>
      </c>
      <c r="L146" s="1">
        <v>0</v>
      </c>
      <c r="M146" s="1">
        <v>0</v>
      </c>
      <c r="N146"/>
      <c r="O146"/>
      <c r="P146"/>
      <c r="Q146"/>
    </row>
    <row r="147" spans="1:17" x14ac:dyDescent="0.25">
      <c r="A147" s="1" t="s">
        <v>467</v>
      </c>
      <c r="B147" s="1" t="s">
        <v>57</v>
      </c>
      <c r="C147" s="1" t="s">
        <v>121</v>
      </c>
      <c r="D147" s="7">
        <f>(H147*Scoring!C$16)+(I147*Scoring!E$17)+(J147*Scoring!C$18)+(F147*Scoring!E$13)+(G147*Scoring!C$14)+(K147*Scoring!C$20)+(L147*Scoring!C$19)+(M147*Scoring!C$15)</f>
        <v>116.80200000000001</v>
      </c>
      <c r="E147" s="5">
        <f>SUMIF(Bye!A:A, B147, Bye!B:B)</f>
        <v>5</v>
      </c>
      <c r="F147" s="1">
        <v>0</v>
      </c>
      <c r="G147" s="1">
        <v>0</v>
      </c>
      <c r="H147" s="1">
        <v>45.32</v>
      </c>
      <c r="I147" s="1">
        <v>501.42</v>
      </c>
      <c r="J147" s="1">
        <v>3.69</v>
      </c>
      <c r="K147" s="1">
        <v>0.8</v>
      </c>
      <c r="L147" s="1">
        <v>0</v>
      </c>
      <c r="M147" s="1">
        <v>0</v>
      </c>
      <c r="N147"/>
      <c r="O147"/>
      <c r="P147"/>
      <c r="Q147"/>
    </row>
    <row r="148" spans="1:17" x14ac:dyDescent="0.25">
      <c r="A148" s="1" t="s">
        <v>450</v>
      </c>
      <c r="B148" s="1" t="s">
        <v>49</v>
      </c>
      <c r="C148" s="1" t="s">
        <v>104</v>
      </c>
      <c r="D148" s="7">
        <f>(H148*Scoring!C$16)+(I148*Scoring!E$17)+(J148*Scoring!C$18)+(F148*Scoring!E$13)+(G148*Scoring!C$14)+(K148*Scoring!C$20)+(L148*Scoring!C$19)+(M148*Scoring!C$15)</f>
        <v>115.999</v>
      </c>
      <c r="E148" s="5">
        <f>SUMIF(Bye!A:A, B148, Bye!B:B)</f>
        <v>14</v>
      </c>
      <c r="F148" s="1">
        <v>40.700000000000003</v>
      </c>
      <c r="G148" s="1">
        <v>0</v>
      </c>
      <c r="H148" s="1">
        <v>41.36</v>
      </c>
      <c r="I148" s="1">
        <v>511.09</v>
      </c>
      <c r="J148" s="1">
        <v>3.26</v>
      </c>
      <c r="K148" s="1">
        <v>0.1</v>
      </c>
      <c r="L148" s="1">
        <v>0</v>
      </c>
      <c r="M148" s="1">
        <v>0</v>
      </c>
      <c r="N148"/>
      <c r="O148"/>
      <c r="P148"/>
      <c r="Q148"/>
    </row>
    <row r="149" spans="1:17" x14ac:dyDescent="0.25">
      <c r="A149" s="1" t="s">
        <v>90</v>
      </c>
      <c r="B149" s="1" t="s">
        <v>33</v>
      </c>
      <c r="C149" s="1" t="s">
        <v>104</v>
      </c>
      <c r="D149" s="7">
        <f>(H149*Scoring!C$16)+(I149*Scoring!E$17)+(J149*Scoring!C$18)+(F149*Scoring!E$13)+(G149*Scoring!C$14)+(K149*Scoring!C$20)+(L149*Scoring!C$19)+(M149*Scoring!C$15)</f>
        <v>113.827</v>
      </c>
      <c r="E149" s="5">
        <f>SUMIF(Bye!A:A, B149, Bye!B:B)</f>
        <v>14</v>
      </c>
      <c r="F149" s="1">
        <v>9.8000000000000007</v>
      </c>
      <c r="G149" s="1">
        <v>0</v>
      </c>
      <c r="H149" s="1">
        <v>39.049999999999997</v>
      </c>
      <c r="I149" s="1">
        <v>664.97</v>
      </c>
      <c r="J149" s="1">
        <v>1.25</v>
      </c>
      <c r="K149" s="1">
        <v>0.2</v>
      </c>
      <c r="L149" s="1">
        <v>0</v>
      </c>
      <c r="M149" s="1">
        <v>0</v>
      </c>
      <c r="N149"/>
      <c r="O149"/>
      <c r="P149"/>
      <c r="Q149"/>
    </row>
    <row r="150" spans="1:17" x14ac:dyDescent="0.25">
      <c r="A150" s="1" t="s">
        <v>459</v>
      </c>
      <c r="B150" s="1" t="s">
        <v>50</v>
      </c>
      <c r="C150" s="1" t="s">
        <v>104</v>
      </c>
      <c r="D150" s="7">
        <f>(H150*Scoring!C$16)+(I150*Scoring!E$17)+(J150*Scoring!C$18)+(F150*Scoring!E$13)+(G150*Scoring!C$14)+(K150*Scoring!C$20)+(L150*Scoring!C$19)+(M150*Scoring!C$15)</f>
        <v>112.53699999999999</v>
      </c>
      <c r="E150" s="5">
        <f>SUMIF(Bye!A:A, B150, Bye!B:B)</f>
        <v>8</v>
      </c>
      <c r="F150" s="1">
        <v>0</v>
      </c>
      <c r="G150" s="1">
        <v>0</v>
      </c>
      <c r="H150" s="1">
        <v>48.12</v>
      </c>
      <c r="I150" s="1">
        <v>507.77</v>
      </c>
      <c r="J150" s="1">
        <v>2.29</v>
      </c>
      <c r="K150" s="1">
        <v>0.1</v>
      </c>
      <c r="L150" s="1">
        <v>0</v>
      </c>
      <c r="M150" s="1">
        <v>0</v>
      </c>
      <c r="N150"/>
      <c r="O150"/>
      <c r="P150"/>
      <c r="Q150"/>
    </row>
    <row r="151" spans="1:17" x14ac:dyDescent="0.25">
      <c r="A151" s="1" t="s">
        <v>252</v>
      </c>
      <c r="B151" s="1" t="s">
        <v>56</v>
      </c>
      <c r="C151" s="1" t="s">
        <v>104</v>
      </c>
      <c r="D151" s="7">
        <f>(H151*Scoring!C$16)+(I151*Scoring!E$17)+(J151*Scoring!C$18)+(F151*Scoring!E$13)+(G151*Scoring!C$14)+(K151*Scoring!C$20)+(L151*Scoring!C$19)+(M151*Scoring!C$15)</f>
        <v>112.042</v>
      </c>
      <c r="E151" s="5">
        <f>SUMIF(Bye!A:A, B151, Bye!B:B)</f>
        <v>12</v>
      </c>
      <c r="F151" s="1">
        <v>0</v>
      </c>
      <c r="G151" s="1">
        <v>0</v>
      </c>
      <c r="H151" s="1">
        <v>44.15</v>
      </c>
      <c r="I151" s="1">
        <v>522.72</v>
      </c>
      <c r="J151" s="1">
        <v>2.62</v>
      </c>
      <c r="K151" s="1">
        <v>0.1</v>
      </c>
      <c r="L151" s="1">
        <v>0</v>
      </c>
      <c r="M151" s="1">
        <v>0</v>
      </c>
      <c r="N151"/>
      <c r="O151"/>
      <c r="P151"/>
      <c r="Q151"/>
    </row>
    <row r="152" spans="1:17" x14ac:dyDescent="0.25">
      <c r="A152" s="1" t="s">
        <v>242</v>
      </c>
      <c r="B152" s="1" t="s">
        <v>16</v>
      </c>
      <c r="C152" s="1" t="s">
        <v>104</v>
      </c>
      <c r="D152" s="7">
        <f>(H152*Scoring!C$16)+(I152*Scoring!E$17)+(J152*Scoring!C$18)+(F152*Scoring!E$13)+(G152*Scoring!C$14)+(K152*Scoring!C$20)+(L152*Scoring!C$19)+(M152*Scoring!C$15)</f>
        <v>110.10300000000001</v>
      </c>
      <c r="E152" s="5">
        <f>SUMIF(Bye!A:A, B152, Bye!B:B)</f>
        <v>10</v>
      </c>
      <c r="F152" s="1">
        <v>0</v>
      </c>
      <c r="G152" s="1">
        <v>0</v>
      </c>
      <c r="H152" s="1">
        <v>40.74</v>
      </c>
      <c r="I152" s="1">
        <v>441.43</v>
      </c>
      <c r="J152" s="1">
        <v>4.22</v>
      </c>
      <c r="K152" s="1">
        <v>0.1</v>
      </c>
      <c r="L152" s="1">
        <v>0</v>
      </c>
      <c r="M152" s="1">
        <v>0</v>
      </c>
      <c r="N152"/>
      <c r="O152"/>
      <c r="P152"/>
      <c r="Q152"/>
    </row>
    <row r="153" spans="1:17" x14ac:dyDescent="0.25">
      <c r="A153" s="1" t="s">
        <v>470</v>
      </c>
      <c r="B153" s="1" t="s">
        <v>48</v>
      </c>
      <c r="C153" s="1" t="s">
        <v>121</v>
      </c>
      <c r="D153" s="7">
        <f>(H153*Scoring!C$16)+(I153*Scoring!E$17)+(J153*Scoring!C$18)+(F153*Scoring!E$13)+(G153*Scoring!C$14)+(K153*Scoring!C$20)+(L153*Scoring!C$19)+(M153*Scoring!C$15)</f>
        <v>109.78500000000001</v>
      </c>
      <c r="E153" s="5">
        <f>SUMIF(Bye!A:A, B153, Bye!B:B)</f>
        <v>9</v>
      </c>
      <c r="F153" s="1">
        <v>0</v>
      </c>
      <c r="G153" s="1">
        <v>0</v>
      </c>
      <c r="H153" s="1">
        <v>46.56</v>
      </c>
      <c r="I153" s="1">
        <v>481.25</v>
      </c>
      <c r="J153" s="1">
        <v>2.65</v>
      </c>
      <c r="K153" s="1">
        <v>0.8</v>
      </c>
      <c r="L153" s="1">
        <v>0</v>
      </c>
      <c r="M153" s="1">
        <v>0</v>
      </c>
      <c r="N153"/>
      <c r="O153"/>
      <c r="P153"/>
      <c r="Q153"/>
    </row>
    <row r="154" spans="1:17" x14ac:dyDescent="0.25">
      <c r="A154" s="1" t="s">
        <v>446</v>
      </c>
      <c r="B154" s="1" t="s">
        <v>57</v>
      </c>
      <c r="C154" s="1" t="s">
        <v>104</v>
      </c>
      <c r="D154" s="7">
        <f>(H154*Scoring!C$16)+(I154*Scoring!E$17)+(J154*Scoring!C$18)+(F154*Scoring!E$13)+(G154*Scoring!C$14)+(K154*Scoring!C$20)+(L154*Scoring!C$19)+(M154*Scoring!C$15)</f>
        <v>109.54300000000002</v>
      </c>
      <c r="E154" s="5">
        <f>SUMIF(Bye!A:A, B154, Bye!B:B)</f>
        <v>5</v>
      </c>
      <c r="F154" s="1">
        <v>0.75</v>
      </c>
      <c r="G154" s="1">
        <v>0</v>
      </c>
      <c r="H154" s="1">
        <v>42.99</v>
      </c>
      <c r="I154" s="1">
        <v>504.18</v>
      </c>
      <c r="J154" s="1">
        <v>2.86</v>
      </c>
      <c r="K154" s="1">
        <v>1.1000000000000001</v>
      </c>
      <c r="L154" s="1">
        <v>0</v>
      </c>
      <c r="M154" s="1">
        <v>0</v>
      </c>
      <c r="N154"/>
      <c r="O154"/>
      <c r="P154"/>
      <c r="Q154"/>
    </row>
    <row r="155" spans="1:17" x14ac:dyDescent="0.25">
      <c r="A155" s="1" t="s">
        <v>114</v>
      </c>
      <c r="B155" s="1" t="s">
        <v>40</v>
      </c>
      <c r="C155" s="1" t="s">
        <v>121</v>
      </c>
      <c r="D155" s="7">
        <f>(H155*Scoring!C$16)+(I155*Scoring!E$17)+(J155*Scoring!C$18)+(F155*Scoring!E$13)+(G155*Scoring!C$14)+(K155*Scoring!C$20)+(L155*Scoring!C$19)+(M155*Scoring!C$15)</f>
        <v>108.81699999999999</v>
      </c>
      <c r="E155" s="5">
        <f>SUMIF(Bye!A:A, B155, Bye!B:B)</f>
        <v>10</v>
      </c>
      <c r="F155" s="1">
        <v>0</v>
      </c>
      <c r="G155" s="1">
        <v>0</v>
      </c>
      <c r="H155" s="1">
        <v>46.7</v>
      </c>
      <c r="I155" s="1">
        <v>523.16999999999996</v>
      </c>
      <c r="J155" s="1">
        <v>1.7</v>
      </c>
      <c r="K155" s="1">
        <v>0.4</v>
      </c>
      <c r="L155" s="1">
        <v>0</v>
      </c>
      <c r="M155" s="1">
        <v>0</v>
      </c>
      <c r="N155"/>
      <c r="O155"/>
      <c r="P155"/>
      <c r="Q155"/>
    </row>
    <row r="156" spans="1:17" x14ac:dyDescent="0.25">
      <c r="A156" s="1" t="s">
        <v>209</v>
      </c>
      <c r="B156" s="1" t="s">
        <v>25</v>
      </c>
      <c r="C156" s="1" t="s">
        <v>103</v>
      </c>
      <c r="D156" s="7">
        <f>(H156*Scoring!C$16)+(I156*Scoring!E$17)+(J156*Scoring!C$18)+(F156*Scoring!E$13)+(G156*Scoring!C$14)+(K156*Scoring!C$20)+(L156*Scoring!C$19)+(M156*Scoring!C$15)</f>
        <v>107.75500000000001</v>
      </c>
      <c r="E156" s="5">
        <f>SUMIF(Bye!A:A, B156, Bye!B:B)</f>
        <v>5</v>
      </c>
      <c r="F156" s="1">
        <v>556</v>
      </c>
      <c r="G156" s="1">
        <v>3.64</v>
      </c>
      <c r="H156" s="1">
        <v>12.35</v>
      </c>
      <c r="I156" s="1">
        <v>109.05</v>
      </c>
      <c r="J156" s="1">
        <v>1.31</v>
      </c>
      <c r="K156" s="1">
        <v>0.8</v>
      </c>
      <c r="L156" s="1">
        <v>0</v>
      </c>
      <c r="M156" s="1">
        <v>0</v>
      </c>
      <c r="N156"/>
      <c r="O156"/>
      <c r="P156"/>
      <c r="Q156"/>
    </row>
    <row r="157" spans="1:17" x14ac:dyDescent="0.25">
      <c r="A157" s="1" t="s">
        <v>233</v>
      </c>
      <c r="B157" s="1" t="s">
        <v>12</v>
      </c>
      <c r="C157" s="1" t="s">
        <v>104</v>
      </c>
      <c r="D157" s="7">
        <f>(H157*Scoring!C$16)+(I157*Scoring!E$17)+(J157*Scoring!C$18)+(F157*Scoring!E$13)+(G157*Scoring!C$14)+(K157*Scoring!C$20)+(L157*Scoring!C$19)+(M157*Scoring!C$15)</f>
        <v>106.15300000000002</v>
      </c>
      <c r="E157" s="5">
        <f>SUMIF(Bye!A:A, B157, Bye!B:B)</f>
        <v>7</v>
      </c>
      <c r="F157" s="1">
        <v>3.38</v>
      </c>
      <c r="G157" s="1">
        <v>0</v>
      </c>
      <c r="H157" s="1">
        <v>32.93</v>
      </c>
      <c r="I157" s="1">
        <v>495.85</v>
      </c>
      <c r="J157" s="1">
        <v>3.9</v>
      </c>
      <c r="K157" s="1">
        <v>0.1</v>
      </c>
      <c r="L157" s="1">
        <v>0</v>
      </c>
      <c r="M157" s="1">
        <v>0</v>
      </c>
      <c r="N157"/>
      <c r="O157"/>
      <c r="P157"/>
      <c r="Q157"/>
    </row>
    <row r="158" spans="1:17" x14ac:dyDescent="0.25">
      <c r="A158" s="1" t="s">
        <v>336</v>
      </c>
      <c r="B158" s="1" t="s">
        <v>55</v>
      </c>
      <c r="C158" s="1" t="s">
        <v>104</v>
      </c>
      <c r="D158" s="7">
        <f>(H158*Scoring!C$16)+(I158*Scoring!E$17)+(J158*Scoring!C$18)+(F158*Scoring!E$13)+(G158*Scoring!C$14)+(K158*Scoring!C$20)+(L158*Scoring!C$19)+(M158*Scoring!C$15)</f>
        <v>105.776</v>
      </c>
      <c r="E158" s="5">
        <f>SUMIF(Bye!A:A, B158, Bye!B:B)</f>
        <v>12</v>
      </c>
      <c r="F158" s="1">
        <v>0.5</v>
      </c>
      <c r="G158" s="1">
        <v>0</v>
      </c>
      <c r="H158" s="1">
        <v>34.25</v>
      </c>
      <c r="I158" s="1">
        <v>538.16</v>
      </c>
      <c r="J158" s="1">
        <v>3.01</v>
      </c>
      <c r="K158" s="1">
        <v>0.4</v>
      </c>
      <c r="L158" s="1">
        <v>0</v>
      </c>
      <c r="M158" s="1">
        <v>0</v>
      </c>
      <c r="N158"/>
      <c r="O158"/>
      <c r="P158"/>
      <c r="Q158"/>
    </row>
    <row r="159" spans="1:17" x14ac:dyDescent="0.25">
      <c r="A159" s="1" t="s">
        <v>451</v>
      </c>
      <c r="B159" s="1" t="s">
        <v>37</v>
      </c>
      <c r="C159" s="1" t="s">
        <v>104</v>
      </c>
      <c r="D159" s="7">
        <f>(H159*Scoring!C$16)+(I159*Scoring!E$17)+(J159*Scoring!C$18)+(F159*Scoring!E$13)+(G159*Scoring!C$14)+(K159*Scoring!C$20)+(L159*Scoring!C$19)+(M159*Scoring!C$15)</f>
        <v>105.26700000000002</v>
      </c>
      <c r="E159" s="5">
        <f>SUMIF(Bye!A:A, B159, Bye!B:B)</f>
        <v>8</v>
      </c>
      <c r="F159" s="1">
        <v>2.5</v>
      </c>
      <c r="G159" s="1">
        <v>0</v>
      </c>
      <c r="H159" s="1">
        <v>40.17</v>
      </c>
      <c r="I159" s="1">
        <v>474.87</v>
      </c>
      <c r="J159" s="1">
        <v>2.91</v>
      </c>
      <c r="K159" s="1">
        <v>0.1</v>
      </c>
      <c r="L159" s="1">
        <v>0</v>
      </c>
      <c r="M159" s="1">
        <v>0</v>
      </c>
      <c r="N159"/>
      <c r="O159"/>
      <c r="P159"/>
      <c r="Q159"/>
    </row>
    <row r="160" spans="1:17" x14ac:dyDescent="0.25">
      <c r="A160" s="1" t="s">
        <v>416</v>
      </c>
      <c r="B160" s="1" t="s">
        <v>43</v>
      </c>
      <c r="C160" s="1" t="s">
        <v>103</v>
      </c>
      <c r="D160" s="7">
        <f>(H160*Scoring!C$16)+(I160*Scoring!E$17)+(J160*Scoring!C$18)+(F160*Scoring!E$13)+(G160*Scoring!C$14)+(K160*Scoring!C$20)+(L160*Scoring!C$19)+(M160*Scoring!C$15)</f>
        <v>104.164</v>
      </c>
      <c r="E160" s="5">
        <f>SUMIF(Bye!A:A, B160, Bye!B:B)</f>
        <v>5</v>
      </c>
      <c r="F160" s="1">
        <v>485.26</v>
      </c>
      <c r="G160" s="1">
        <v>3.25</v>
      </c>
      <c r="H160" s="1">
        <v>22.58</v>
      </c>
      <c r="I160" s="1">
        <v>122.58</v>
      </c>
      <c r="J160" s="1">
        <v>0.5</v>
      </c>
      <c r="K160" s="1">
        <v>1.7</v>
      </c>
      <c r="L160" s="1">
        <v>0</v>
      </c>
      <c r="M160" s="1">
        <v>0</v>
      </c>
      <c r="N160"/>
      <c r="O160"/>
      <c r="P160"/>
      <c r="Q160"/>
    </row>
    <row r="161" spans="1:17" x14ac:dyDescent="0.25">
      <c r="A161" s="1" t="s">
        <v>335</v>
      </c>
      <c r="B161" s="1" t="s">
        <v>23</v>
      </c>
      <c r="C161" s="1" t="s">
        <v>104</v>
      </c>
      <c r="D161" s="7">
        <f>(H161*Scoring!C$16)+(I161*Scoring!E$17)+(J161*Scoring!C$18)+(F161*Scoring!E$13)+(G161*Scoring!C$14)+(K161*Scoring!C$20)+(L161*Scoring!C$19)+(M161*Scoring!C$15)</f>
        <v>103.66000000000001</v>
      </c>
      <c r="E161" s="5">
        <f>SUMIF(Bye!A:A, B161, Bye!B:B)</f>
        <v>7</v>
      </c>
      <c r="F161" s="1">
        <v>0</v>
      </c>
      <c r="G161" s="1">
        <v>0</v>
      </c>
      <c r="H161" s="1">
        <v>36.630000000000003</v>
      </c>
      <c r="I161" s="1">
        <v>472.7</v>
      </c>
      <c r="J161" s="1">
        <v>3.31</v>
      </c>
      <c r="K161" s="1">
        <v>0.1</v>
      </c>
      <c r="L161" s="1">
        <v>0</v>
      </c>
      <c r="M161" s="1">
        <v>0</v>
      </c>
      <c r="N161"/>
      <c r="O161"/>
      <c r="P161"/>
      <c r="Q161"/>
    </row>
    <row r="162" spans="1:17" x14ac:dyDescent="0.25">
      <c r="A162" s="1" t="s">
        <v>216</v>
      </c>
      <c r="B162" s="1" t="s">
        <v>21</v>
      </c>
      <c r="C162" s="1" t="s">
        <v>103</v>
      </c>
      <c r="D162" s="7">
        <f>(H162*Scoring!C$16)+(I162*Scoring!E$17)+(J162*Scoring!C$18)+(F162*Scoring!E$13)+(G162*Scoring!C$14)+(K162*Scoring!C$20)+(L162*Scoring!C$19)+(M162*Scoring!C$15)</f>
        <v>102.96300000000001</v>
      </c>
      <c r="E162" s="5">
        <f>SUMIF(Bye!A:A, B162, Bye!B:B)</f>
        <v>8</v>
      </c>
      <c r="F162" s="1">
        <v>601.16999999999996</v>
      </c>
      <c r="G162" s="1">
        <v>3.35</v>
      </c>
      <c r="H162" s="1">
        <v>13.18</v>
      </c>
      <c r="I162" s="1">
        <v>91.66</v>
      </c>
      <c r="J162" s="1">
        <v>0.2</v>
      </c>
      <c r="K162" s="1">
        <v>0.8</v>
      </c>
      <c r="L162" s="1">
        <v>0</v>
      </c>
      <c r="M162" s="1">
        <v>0</v>
      </c>
      <c r="N162"/>
      <c r="O162"/>
      <c r="P162"/>
      <c r="Q162"/>
    </row>
    <row r="163" spans="1:17" x14ac:dyDescent="0.25">
      <c r="A163" s="1" t="s">
        <v>264</v>
      </c>
      <c r="B163" s="1" t="s">
        <v>55</v>
      </c>
      <c r="C163" s="1" t="s">
        <v>121</v>
      </c>
      <c r="D163" s="7">
        <f>(H163*Scoring!C$16)+(I163*Scoring!E$17)+(J163*Scoring!C$18)+(F163*Scoring!E$13)+(G163*Scoring!C$14)+(K163*Scoring!C$20)+(L163*Scoring!C$19)+(M163*Scoring!C$15)</f>
        <v>102.541</v>
      </c>
      <c r="E163" s="5">
        <f>SUMIF(Bye!A:A, B163, Bye!B:B)</f>
        <v>12</v>
      </c>
      <c r="F163" s="1">
        <v>0</v>
      </c>
      <c r="G163" s="1">
        <v>0</v>
      </c>
      <c r="H163" s="1">
        <v>45.75</v>
      </c>
      <c r="I163" s="1">
        <v>441.31</v>
      </c>
      <c r="J163" s="1">
        <v>2.11</v>
      </c>
      <c r="K163" s="1">
        <v>0</v>
      </c>
      <c r="L163" s="1">
        <v>0</v>
      </c>
      <c r="M163" s="1">
        <v>0</v>
      </c>
      <c r="N163"/>
      <c r="O163"/>
      <c r="P163"/>
      <c r="Q163"/>
    </row>
    <row r="164" spans="1:17" x14ac:dyDescent="0.25">
      <c r="A164" s="1" t="s">
        <v>395</v>
      </c>
      <c r="B164" s="1" t="s">
        <v>49</v>
      </c>
      <c r="C164" s="1" t="s">
        <v>121</v>
      </c>
      <c r="D164" s="7">
        <f>(H164*Scoring!C$16)+(I164*Scoring!E$17)+(J164*Scoring!C$18)+(F164*Scoring!E$13)+(G164*Scoring!C$14)+(K164*Scoring!C$20)+(L164*Scoring!C$19)+(M164*Scoring!C$15)</f>
        <v>102.53800000000001</v>
      </c>
      <c r="E164" s="5">
        <f>SUMIF(Bye!A:A, B164, Bye!B:B)</f>
        <v>14</v>
      </c>
      <c r="F164" s="1">
        <v>0</v>
      </c>
      <c r="G164" s="1">
        <v>0</v>
      </c>
      <c r="H164" s="1">
        <v>37.94</v>
      </c>
      <c r="I164" s="1">
        <v>454.38</v>
      </c>
      <c r="J164" s="1">
        <v>3.21</v>
      </c>
      <c r="K164" s="1">
        <v>0.1</v>
      </c>
      <c r="L164" s="1">
        <v>0</v>
      </c>
      <c r="M164" s="1">
        <v>0</v>
      </c>
      <c r="N164"/>
      <c r="O164"/>
      <c r="P164"/>
      <c r="Q164"/>
    </row>
    <row r="165" spans="1:17" x14ac:dyDescent="0.25">
      <c r="A165" s="1" t="s">
        <v>383</v>
      </c>
      <c r="B165" s="1" t="s">
        <v>45</v>
      </c>
      <c r="C165" s="1" t="s">
        <v>104</v>
      </c>
      <c r="D165" s="7">
        <f>(H165*Scoring!C$16)+(I165*Scoring!E$17)+(J165*Scoring!C$18)+(F165*Scoring!E$13)+(G165*Scoring!C$14)+(K165*Scoring!C$20)+(L165*Scoring!C$19)+(M165*Scoring!C$15)</f>
        <v>98.981000000000009</v>
      </c>
      <c r="E165" s="5">
        <f>SUMIF(Bye!A:A, B165, Bye!B:B)</f>
        <v>12</v>
      </c>
      <c r="F165" s="1">
        <v>0</v>
      </c>
      <c r="G165" s="1">
        <v>0</v>
      </c>
      <c r="H165" s="1">
        <v>35.65</v>
      </c>
      <c r="I165" s="1">
        <v>419.31</v>
      </c>
      <c r="J165" s="1">
        <v>3.6</v>
      </c>
      <c r="K165" s="1">
        <v>0.2</v>
      </c>
      <c r="L165" s="1">
        <v>0</v>
      </c>
      <c r="M165" s="1">
        <v>0</v>
      </c>
      <c r="N165"/>
      <c r="O165"/>
      <c r="P165"/>
      <c r="Q165"/>
    </row>
    <row r="166" spans="1:17" x14ac:dyDescent="0.25">
      <c r="A166" s="1" t="s">
        <v>391</v>
      </c>
      <c r="B166" s="1" t="s">
        <v>40</v>
      </c>
      <c r="C166" s="1" t="s">
        <v>104</v>
      </c>
      <c r="D166" s="7">
        <f>(H166*Scoring!C$16)+(I166*Scoring!E$17)+(J166*Scoring!C$18)+(F166*Scoring!E$13)+(G166*Scoring!C$14)+(K166*Scoring!C$20)+(L166*Scoring!C$19)+(M166*Scoring!C$15)</f>
        <v>98.863000000000014</v>
      </c>
      <c r="E166" s="5">
        <f>SUMIF(Bye!A:A, B166, Bye!B:B)</f>
        <v>10</v>
      </c>
      <c r="F166" s="1">
        <v>6.5</v>
      </c>
      <c r="G166" s="1">
        <v>0.05</v>
      </c>
      <c r="H166" s="1">
        <v>31</v>
      </c>
      <c r="I166" s="1">
        <v>443.33</v>
      </c>
      <c r="J166" s="1">
        <v>3.78</v>
      </c>
      <c r="K166" s="1">
        <v>0.1</v>
      </c>
      <c r="L166" s="1">
        <v>0</v>
      </c>
      <c r="M166" s="1">
        <v>0</v>
      </c>
      <c r="N166"/>
      <c r="O166"/>
      <c r="P166"/>
      <c r="Q166"/>
    </row>
    <row r="167" spans="1:17" x14ac:dyDescent="0.25">
      <c r="A167" s="1" t="s">
        <v>358</v>
      </c>
      <c r="B167" s="1" t="s">
        <v>38</v>
      </c>
      <c r="C167" s="1" t="s">
        <v>103</v>
      </c>
      <c r="D167" s="7">
        <f>(H167*Scoring!C$16)+(I167*Scoring!E$17)+(J167*Scoring!C$18)+(F167*Scoring!E$13)+(G167*Scoring!C$14)+(K167*Scoring!C$20)+(L167*Scoring!C$19)+(M167*Scoring!C$15)</f>
        <v>98.685000000000002</v>
      </c>
      <c r="E167" s="5">
        <f>SUMIF(Bye!A:A, B167, Bye!B:B)</f>
        <v>10</v>
      </c>
      <c r="F167" s="1">
        <v>576.96</v>
      </c>
      <c r="G167" s="1">
        <v>3.2</v>
      </c>
      <c r="H167" s="1">
        <v>11.55</v>
      </c>
      <c r="I167" s="1">
        <v>96.39</v>
      </c>
      <c r="J167" s="1">
        <v>0.25</v>
      </c>
      <c r="K167" s="1">
        <v>0.9</v>
      </c>
      <c r="L167" s="1">
        <v>0</v>
      </c>
      <c r="M167" s="1">
        <v>0</v>
      </c>
      <c r="N167"/>
      <c r="O167"/>
      <c r="P167"/>
      <c r="Q167"/>
    </row>
    <row r="168" spans="1:17" x14ac:dyDescent="0.25">
      <c r="A168" s="1" t="s">
        <v>360</v>
      </c>
      <c r="B168" s="1" t="s">
        <v>40</v>
      </c>
      <c r="C168" s="1" t="s">
        <v>103</v>
      </c>
      <c r="D168" s="7">
        <f>(H168*Scoring!C$16)+(I168*Scoring!E$17)+(J168*Scoring!C$18)+(F168*Scoring!E$13)+(G168*Scoring!C$14)+(K168*Scoring!C$20)+(L168*Scoring!C$19)+(M168*Scoring!C$15)</f>
        <v>98.236000000000004</v>
      </c>
      <c r="E168" s="5">
        <f>SUMIF(Bye!A:A, B168, Bye!B:B)</f>
        <v>10</v>
      </c>
      <c r="F168" s="1">
        <v>401.88</v>
      </c>
      <c r="G168" s="1">
        <v>3.5</v>
      </c>
      <c r="H168" s="1">
        <v>13</v>
      </c>
      <c r="I168" s="1">
        <v>130.88</v>
      </c>
      <c r="J168" s="1">
        <v>1.96</v>
      </c>
      <c r="K168" s="1">
        <v>0.8</v>
      </c>
      <c r="L168" s="1">
        <v>0</v>
      </c>
      <c r="M168" s="1">
        <v>0</v>
      </c>
      <c r="N168"/>
      <c r="O168"/>
      <c r="P168"/>
      <c r="Q168"/>
    </row>
    <row r="169" spans="1:17" x14ac:dyDescent="0.25">
      <c r="A169" s="1" t="s">
        <v>117</v>
      </c>
      <c r="B169" s="1" t="s">
        <v>43</v>
      </c>
      <c r="C169" s="1" t="s">
        <v>121</v>
      </c>
      <c r="D169" s="7">
        <f>(H169*Scoring!C$16)+(I169*Scoring!E$17)+(J169*Scoring!C$18)+(F169*Scoring!E$13)+(G169*Scoring!C$14)+(K169*Scoring!C$20)+(L169*Scoring!C$19)+(M169*Scoring!C$15)</f>
        <v>92.665999999999997</v>
      </c>
      <c r="E169" s="5">
        <f>SUMIF(Bye!A:A, B169, Bye!B:B)</f>
        <v>5</v>
      </c>
      <c r="F169" s="1">
        <v>0</v>
      </c>
      <c r="G169" s="1">
        <v>0</v>
      </c>
      <c r="H169" s="1">
        <v>38.17</v>
      </c>
      <c r="I169" s="1">
        <v>397.96</v>
      </c>
      <c r="J169" s="1">
        <v>2.6</v>
      </c>
      <c r="K169" s="1">
        <v>0.9</v>
      </c>
      <c r="L169" s="1">
        <v>0</v>
      </c>
      <c r="M169" s="1">
        <v>0</v>
      </c>
      <c r="N169"/>
      <c r="O169"/>
      <c r="P169"/>
      <c r="Q169"/>
    </row>
    <row r="170" spans="1:17" x14ac:dyDescent="0.25">
      <c r="A170" t="s">
        <v>364</v>
      </c>
      <c r="B170" t="s">
        <v>49</v>
      </c>
      <c r="C170" s="1" t="s">
        <v>103</v>
      </c>
      <c r="D170" s="7">
        <f>(H170*Scoring!C$16)+(I170*Scoring!E$17)+(J170*Scoring!C$18)+(F170*Scoring!E$13)+(G170*Scoring!C$14)+(K170*Scoring!C$20)+(L170*Scoring!C$19)+(M170*Scoring!C$15)</f>
        <v>91.79000000000002</v>
      </c>
      <c r="E170" s="5">
        <f>SUMIF(Bye!A:A, B170, Bye!B:B)</f>
        <v>14</v>
      </c>
      <c r="F170" s="1">
        <v>356.1</v>
      </c>
      <c r="G170" s="1">
        <v>2.73</v>
      </c>
      <c r="H170" s="1">
        <v>22.05</v>
      </c>
      <c r="I170" s="1">
        <v>173.5</v>
      </c>
      <c r="J170" s="1">
        <v>0.25</v>
      </c>
      <c r="K170" s="1">
        <v>1.1000000000000001</v>
      </c>
      <c r="L170" s="1">
        <v>0</v>
      </c>
      <c r="M170" s="1">
        <v>0</v>
      </c>
      <c r="N170"/>
      <c r="O170"/>
      <c r="P170"/>
      <c r="Q170"/>
    </row>
    <row r="171" spans="1:17" x14ac:dyDescent="0.25">
      <c r="A171" t="s">
        <v>254</v>
      </c>
      <c r="B171" t="s">
        <v>43</v>
      </c>
      <c r="C171" s="1" t="s">
        <v>104</v>
      </c>
      <c r="D171" s="7">
        <f>(H171*Scoring!C$16)+(I171*Scoring!E$17)+(J171*Scoring!C$18)+(F171*Scoring!E$13)+(G171*Scoring!C$14)+(K171*Scoring!C$20)+(L171*Scoring!C$19)+(M171*Scoring!C$15)</f>
        <v>91.438999999999993</v>
      </c>
      <c r="E171" s="5">
        <f>SUMIF(Bye!A:A, B171, Bye!B:B)</f>
        <v>5</v>
      </c>
      <c r="F171" s="1">
        <v>13.7</v>
      </c>
      <c r="G171" s="1">
        <v>0.1</v>
      </c>
      <c r="H171" s="1">
        <v>31.76</v>
      </c>
      <c r="I171" s="1">
        <v>411.69</v>
      </c>
      <c r="J171" s="1">
        <v>2.84</v>
      </c>
      <c r="K171" s="1">
        <v>0.5</v>
      </c>
      <c r="L171" s="1">
        <v>0</v>
      </c>
      <c r="M171" s="1">
        <v>0</v>
      </c>
      <c r="N171"/>
      <c r="O171"/>
      <c r="P171"/>
      <c r="Q171"/>
    </row>
    <row r="172" spans="1:17" x14ac:dyDescent="0.25">
      <c r="A172" s="1" t="s">
        <v>382</v>
      </c>
      <c r="B172" s="1" t="s">
        <v>46</v>
      </c>
      <c r="C172" s="1" t="s">
        <v>104</v>
      </c>
      <c r="D172" s="7">
        <f>(H172*Scoring!C$16)+(I172*Scoring!E$17)+(J172*Scoring!C$18)+(F172*Scoring!E$13)+(G172*Scoring!C$14)+(K172*Scoring!C$20)+(L172*Scoring!C$19)+(M172*Scoring!C$15)</f>
        <v>90.023999999999987</v>
      </c>
      <c r="E172" s="5">
        <f>SUMIF(Bye!A:A, B172, Bye!B:B)</f>
        <v>11</v>
      </c>
      <c r="F172" s="1">
        <v>0</v>
      </c>
      <c r="G172" s="1">
        <v>0</v>
      </c>
      <c r="H172" s="1">
        <v>36.299999999999997</v>
      </c>
      <c r="I172" s="1">
        <v>406.84</v>
      </c>
      <c r="J172" s="1">
        <v>2.2400000000000002</v>
      </c>
      <c r="K172" s="1">
        <v>0.4</v>
      </c>
      <c r="L172" s="1">
        <v>0</v>
      </c>
      <c r="M172" s="1">
        <v>0</v>
      </c>
      <c r="N172"/>
      <c r="O172"/>
      <c r="P172"/>
      <c r="Q172"/>
    </row>
    <row r="173" spans="1:17" x14ac:dyDescent="0.25">
      <c r="A173" s="1" t="s">
        <v>402</v>
      </c>
      <c r="B173" s="1" t="s">
        <v>48</v>
      </c>
      <c r="C173" s="1" t="s">
        <v>104</v>
      </c>
      <c r="D173" s="7">
        <f>(H173*Scoring!C$16)+(I173*Scoring!E$17)+(J173*Scoring!C$18)+(F173*Scoring!E$13)+(G173*Scoring!C$14)+(K173*Scoring!C$20)+(L173*Scoring!C$19)+(M173*Scoring!C$15)</f>
        <v>88.46</v>
      </c>
      <c r="E173" s="5">
        <f>SUMIF(Bye!A:A, B173, Bye!B:B)</f>
        <v>9</v>
      </c>
      <c r="F173" s="1">
        <v>16.55</v>
      </c>
      <c r="G173" s="1">
        <v>0.1</v>
      </c>
      <c r="H173" s="1">
        <v>30.4</v>
      </c>
      <c r="I173" s="1">
        <v>383.25</v>
      </c>
      <c r="J173" s="1">
        <v>2.93</v>
      </c>
      <c r="K173" s="1">
        <v>0.1</v>
      </c>
      <c r="L173" s="1">
        <v>0</v>
      </c>
      <c r="M173" s="1">
        <v>0</v>
      </c>
      <c r="N173"/>
      <c r="O173"/>
      <c r="P173"/>
      <c r="Q173"/>
    </row>
    <row r="174" spans="1:17" x14ac:dyDescent="0.25">
      <c r="A174" s="1" t="s">
        <v>215</v>
      </c>
      <c r="B174" s="1" t="s">
        <v>40</v>
      </c>
      <c r="C174" s="1" t="s">
        <v>103</v>
      </c>
      <c r="D174" s="7">
        <f>(H174*Scoring!C$16)+(I174*Scoring!E$17)+(J174*Scoring!C$18)+(F174*Scoring!E$13)+(G174*Scoring!C$14)+(K174*Scoring!C$20)+(L174*Scoring!C$19)+(M174*Scoring!C$15)</f>
        <v>87.15</v>
      </c>
      <c r="E174" s="5">
        <f>SUMIF(Bye!A:A, B174, Bye!B:B)</f>
        <v>10</v>
      </c>
      <c r="F174" s="1">
        <v>400.99</v>
      </c>
      <c r="G174" s="1">
        <v>1.45</v>
      </c>
      <c r="H174" s="1">
        <v>16.37</v>
      </c>
      <c r="I174" s="1">
        <v>211.81</v>
      </c>
      <c r="J174" s="1">
        <v>0.2</v>
      </c>
      <c r="K174" s="1">
        <v>0.4</v>
      </c>
      <c r="L174" s="1">
        <v>0</v>
      </c>
      <c r="M174" s="1">
        <v>0</v>
      </c>
      <c r="N174"/>
      <c r="O174"/>
      <c r="P174"/>
      <c r="Q174"/>
    </row>
    <row r="175" spans="1:17" x14ac:dyDescent="0.25">
      <c r="A175" s="1" t="s">
        <v>396</v>
      </c>
      <c r="B175" s="1" t="s">
        <v>33</v>
      </c>
      <c r="C175" s="1" t="s">
        <v>121</v>
      </c>
      <c r="D175" s="7">
        <f>(H175*Scoring!C$16)+(I175*Scoring!E$17)+(J175*Scoring!C$18)+(F175*Scoring!E$13)+(G175*Scoring!C$14)+(K175*Scoring!C$20)+(L175*Scoring!C$19)+(M175*Scoring!C$15)</f>
        <v>86.806000000000012</v>
      </c>
      <c r="E175" s="5">
        <f>SUMIF(Bye!A:A, B175, Bye!B:B)</f>
        <v>14</v>
      </c>
      <c r="F175" s="1">
        <v>0</v>
      </c>
      <c r="G175" s="1">
        <v>0</v>
      </c>
      <c r="H175" s="1">
        <v>33.93</v>
      </c>
      <c r="I175" s="1">
        <v>445.76</v>
      </c>
      <c r="J175" s="1">
        <v>1.4</v>
      </c>
      <c r="K175" s="1">
        <v>0.1</v>
      </c>
      <c r="L175" s="1">
        <v>0</v>
      </c>
      <c r="M175" s="1">
        <v>0</v>
      </c>
      <c r="N175"/>
      <c r="O175"/>
      <c r="P175"/>
      <c r="Q175"/>
    </row>
    <row r="176" spans="1:17" x14ac:dyDescent="0.25">
      <c r="A176" s="1" t="s">
        <v>269</v>
      </c>
      <c r="B176" s="1" t="s">
        <v>14</v>
      </c>
      <c r="C176" s="1" t="s">
        <v>121</v>
      </c>
      <c r="D176" s="7">
        <f>(H176*Scoring!C$16)+(I176*Scoring!E$17)+(J176*Scoring!C$18)+(F176*Scoring!E$13)+(G176*Scoring!C$14)+(K176*Scoring!C$20)+(L176*Scoring!C$19)+(M176*Scoring!C$15)</f>
        <v>86.442000000000007</v>
      </c>
      <c r="E176" s="5">
        <f>SUMIF(Bye!A:A, B176, Bye!B:B)</f>
        <v>10</v>
      </c>
      <c r="F176" s="1">
        <v>0</v>
      </c>
      <c r="G176" s="1">
        <v>0</v>
      </c>
      <c r="H176" s="1">
        <v>34.17</v>
      </c>
      <c r="I176" s="1">
        <v>306.12</v>
      </c>
      <c r="J176" s="1">
        <v>3.61</v>
      </c>
      <c r="K176" s="1">
        <v>0</v>
      </c>
      <c r="L176" s="1">
        <v>0</v>
      </c>
      <c r="M176" s="1">
        <v>0</v>
      </c>
      <c r="N176"/>
      <c r="O176"/>
      <c r="P176"/>
      <c r="Q176"/>
    </row>
    <row r="177" spans="1:17" x14ac:dyDescent="0.25">
      <c r="A177" s="1" t="s">
        <v>422</v>
      </c>
      <c r="B177" s="1" t="s">
        <v>57</v>
      </c>
      <c r="C177" s="1" t="s">
        <v>103</v>
      </c>
      <c r="D177" s="7">
        <f>(H177*Scoring!C$16)+(I177*Scoring!E$17)+(J177*Scoring!C$18)+(F177*Scoring!E$13)+(G177*Scoring!C$14)+(K177*Scoring!C$20)+(L177*Scoring!C$19)+(M177*Scoring!C$15)</f>
        <v>85.8</v>
      </c>
      <c r="E177" s="5">
        <f>SUMIF(Bye!A:A, B177, Bye!B:B)</f>
        <v>5</v>
      </c>
      <c r="F177" s="1">
        <v>387.63</v>
      </c>
      <c r="G177" s="1">
        <v>1.6</v>
      </c>
      <c r="H177" s="1">
        <v>20.399999999999999</v>
      </c>
      <c r="I177" s="1">
        <v>155.37</v>
      </c>
      <c r="J177" s="1">
        <v>0.45</v>
      </c>
      <c r="K177" s="1">
        <v>1.2</v>
      </c>
      <c r="L177" s="1">
        <v>0</v>
      </c>
      <c r="M177" s="1">
        <v>0</v>
      </c>
      <c r="N177"/>
      <c r="O177"/>
      <c r="P177"/>
      <c r="Q177"/>
    </row>
    <row r="178" spans="1:17" x14ac:dyDescent="0.25">
      <c r="A178" s="1" t="s">
        <v>359</v>
      </c>
      <c r="B178" s="1" t="s">
        <v>17</v>
      </c>
      <c r="C178" s="1" t="s">
        <v>103</v>
      </c>
      <c r="D178" s="7">
        <f>(H178*Scoring!C$16)+(I178*Scoring!E$17)+(J178*Scoring!C$18)+(F178*Scoring!E$13)+(G178*Scoring!C$14)+(K178*Scoring!C$20)+(L178*Scoring!C$19)+(M178*Scoring!C$15)</f>
        <v>84.27500000000002</v>
      </c>
      <c r="E178" s="5">
        <f>SUMIF(Bye!A:A, B178, Bye!B:B)</f>
        <v>6</v>
      </c>
      <c r="F178" s="1">
        <v>198.25</v>
      </c>
      <c r="G178" s="1">
        <v>1.02</v>
      </c>
      <c r="H178" s="1">
        <v>16.670000000000002</v>
      </c>
      <c r="I178" s="1">
        <v>244.2</v>
      </c>
      <c r="J178" s="1">
        <v>2.89</v>
      </c>
      <c r="K178" s="1">
        <v>0.1</v>
      </c>
      <c r="L178" s="1">
        <v>0</v>
      </c>
      <c r="M178" s="1">
        <v>0</v>
      </c>
      <c r="N178"/>
      <c r="O178"/>
      <c r="P178"/>
      <c r="Q178"/>
    </row>
    <row r="179" spans="1:17" x14ac:dyDescent="0.25">
      <c r="A179" s="1" t="s">
        <v>238</v>
      </c>
      <c r="B179" s="1" t="s">
        <v>38</v>
      </c>
      <c r="C179" s="1" t="s">
        <v>104</v>
      </c>
      <c r="D179" s="7">
        <f>(H179*Scoring!C$16)+(I179*Scoring!E$17)+(J179*Scoring!C$18)+(F179*Scoring!E$13)+(G179*Scoring!C$14)+(K179*Scoring!C$20)+(L179*Scoring!C$19)+(M179*Scoring!C$15)</f>
        <v>83.402999999999992</v>
      </c>
      <c r="E179" s="5">
        <f>SUMIF(Bye!A:A, B179, Bye!B:B)</f>
        <v>10</v>
      </c>
      <c r="F179" s="1">
        <v>-3.04</v>
      </c>
      <c r="G179" s="1">
        <v>0</v>
      </c>
      <c r="H179" s="1">
        <v>35.369999999999997</v>
      </c>
      <c r="I179" s="1">
        <v>418.37</v>
      </c>
      <c r="J179" s="1">
        <v>1.1000000000000001</v>
      </c>
      <c r="K179" s="1">
        <v>0.1</v>
      </c>
      <c r="L179" s="1">
        <v>0</v>
      </c>
      <c r="M179" s="1">
        <v>0</v>
      </c>
      <c r="N179"/>
      <c r="O179"/>
      <c r="P179"/>
      <c r="Q179"/>
    </row>
    <row r="180" spans="1:17" x14ac:dyDescent="0.25">
      <c r="A180" s="1" t="s">
        <v>417</v>
      </c>
      <c r="B180" s="1" t="s">
        <v>38</v>
      </c>
      <c r="C180" s="1" t="s">
        <v>103</v>
      </c>
      <c r="D180" s="7">
        <f>(H180*Scoring!C$16)+(I180*Scoring!E$17)+(J180*Scoring!C$18)+(F180*Scoring!E$13)+(G180*Scoring!C$14)+(K180*Scoring!C$20)+(L180*Scoring!C$19)+(M180*Scoring!C$15)</f>
        <v>82.95</v>
      </c>
      <c r="E180" s="5">
        <f>SUMIF(Bye!A:A, B180, Bye!B:B)</f>
        <v>10</v>
      </c>
      <c r="F180" s="1">
        <v>423.95</v>
      </c>
      <c r="G180" s="1">
        <v>2.4300000000000002</v>
      </c>
      <c r="H180" s="1">
        <v>13.71</v>
      </c>
      <c r="I180" s="1">
        <v>107.65</v>
      </c>
      <c r="J180" s="1">
        <v>0.45</v>
      </c>
      <c r="K180" s="1">
        <v>1.2</v>
      </c>
      <c r="L180" s="1">
        <v>0</v>
      </c>
      <c r="M180" s="1">
        <v>0</v>
      </c>
      <c r="N180"/>
      <c r="O180"/>
      <c r="P180"/>
      <c r="Q180"/>
    </row>
    <row r="181" spans="1:17" x14ac:dyDescent="0.25">
      <c r="A181" s="1" t="s">
        <v>388</v>
      </c>
      <c r="B181" s="1" t="s">
        <v>42</v>
      </c>
      <c r="C181" s="1" t="s">
        <v>104</v>
      </c>
      <c r="D181" s="7">
        <f>(H181*Scoring!C$16)+(I181*Scoring!E$17)+(J181*Scoring!C$18)+(F181*Scoring!E$13)+(G181*Scoring!C$14)+(K181*Scoring!C$20)+(L181*Scoring!C$19)+(M181*Scoring!C$15)</f>
        <v>82.628</v>
      </c>
      <c r="E181" s="5">
        <f>SUMIF(Bye!A:A, B181, Bye!B:B)</f>
        <v>8</v>
      </c>
      <c r="F181" s="1">
        <v>0.5</v>
      </c>
      <c r="G181" s="1">
        <v>0</v>
      </c>
      <c r="H181" s="1">
        <v>24.25</v>
      </c>
      <c r="I181" s="1">
        <v>334.68</v>
      </c>
      <c r="J181" s="1">
        <v>4.16</v>
      </c>
      <c r="K181" s="1">
        <v>0.1</v>
      </c>
      <c r="L181" s="1">
        <v>0</v>
      </c>
      <c r="M181" s="1">
        <v>0</v>
      </c>
      <c r="N181"/>
      <c r="O181"/>
      <c r="P181"/>
      <c r="Q181"/>
    </row>
    <row r="182" spans="1:17" x14ac:dyDescent="0.25">
      <c r="A182" s="1" t="s">
        <v>421</v>
      </c>
      <c r="B182" s="1" t="s">
        <v>14</v>
      </c>
      <c r="C182" s="1" t="s">
        <v>103</v>
      </c>
      <c r="D182" s="7">
        <f>(H182*Scoring!C$16)+(I182*Scoring!E$17)+(J182*Scoring!C$18)+(F182*Scoring!E$13)+(G182*Scoring!C$14)+(K182*Scoring!C$20)+(L182*Scoring!C$19)+(M182*Scoring!C$15)</f>
        <v>81.786000000000001</v>
      </c>
      <c r="E182" s="5">
        <f>SUMIF(Bye!A:A, B182, Bye!B:B)</f>
        <v>10</v>
      </c>
      <c r="F182" s="1">
        <v>271.98</v>
      </c>
      <c r="G182" s="1">
        <v>1.65</v>
      </c>
      <c r="H182" s="1">
        <v>21.42</v>
      </c>
      <c r="I182" s="1">
        <v>164.68</v>
      </c>
      <c r="J182" s="1">
        <v>1.1499999999999999</v>
      </c>
      <c r="K182" s="1">
        <v>0.1</v>
      </c>
      <c r="L182" s="1">
        <v>0</v>
      </c>
      <c r="M182" s="1">
        <v>0</v>
      </c>
      <c r="N182"/>
      <c r="O182"/>
      <c r="P182"/>
      <c r="Q182"/>
    </row>
    <row r="183" spans="1:17" x14ac:dyDescent="0.25">
      <c r="A183" s="1" t="s">
        <v>449</v>
      </c>
      <c r="B183" s="1" t="s">
        <v>45</v>
      </c>
      <c r="C183" s="1" t="s">
        <v>104</v>
      </c>
      <c r="D183" s="7">
        <f>(H183*Scoring!C$16)+(I183*Scoring!E$17)+(J183*Scoring!C$18)+(F183*Scoring!E$13)+(G183*Scoring!C$14)+(K183*Scoring!C$20)+(L183*Scoring!C$19)+(M183*Scoring!C$15)</f>
        <v>81.465000000000003</v>
      </c>
      <c r="E183" s="5">
        <f>SUMIF(Bye!A:A, B183, Bye!B:B)</f>
        <v>12</v>
      </c>
      <c r="F183" s="1">
        <v>0</v>
      </c>
      <c r="G183" s="1">
        <v>0</v>
      </c>
      <c r="H183" s="1">
        <v>31.7</v>
      </c>
      <c r="I183" s="1">
        <v>331.85</v>
      </c>
      <c r="J183" s="1">
        <v>2.78</v>
      </c>
      <c r="K183" s="1">
        <v>0.1</v>
      </c>
      <c r="L183" s="1">
        <v>0</v>
      </c>
      <c r="M183" s="1">
        <v>0</v>
      </c>
      <c r="N183"/>
      <c r="O183"/>
      <c r="P183"/>
      <c r="Q183"/>
    </row>
    <row r="184" spans="1:17" x14ac:dyDescent="0.25">
      <c r="A184" s="1" t="s">
        <v>255</v>
      </c>
      <c r="B184" s="1" t="s">
        <v>37</v>
      </c>
      <c r="C184" s="1" t="s">
        <v>104</v>
      </c>
      <c r="D184" s="7">
        <f>(H184*Scoring!C$16)+(I184*Scoring!E$17)+(J184*Scoring!C$18)+(F184*Scoring!E$13)+(G184*Scoring!C$14)+(K184*Scoring!C$20)+(L184*Scoring!C$19)+(M184*Scoring!C$15)</f>
        <v>80.413000000000011</v>
      </c>
      <c r="E184" s="5">
        <f>SUMIF(Bye!A:A, B184, Bye!B:B)</f>
        <v>8</v>
      </c>
      <c r="F184" s="1">
        <v>0</v>
      </c>
      <c r="G184" s="1">
        <v>0</v>
      </c>
      <c r="H184" s="1">
        <v>31.14</v>
      </c>
      <c r="I184" s="1">
        <v>383.93</v>
      </c>
      <c r="J184" s="1">
        <v>1.83</v>
      </c>
      <c r="K184" s="1">
        <v>0.1</v>
      </c>
      <c r="L184" s="1">
        <v>0</v>
      </c>
      <c r="M184" s="1">
        <v>0</v>
      </c>
      <c r="N184"/>
      <c r="O184"/>
      <c r="P184"/>
      <c r="Q184"/>
    </row>
    <row r="185" spans="1:17" x14ac:dyDescent="0.25">
      <c r="A185" s="1" t="s">
        <v>112</v>
      </c>
      <c r="B185" s="1" t="s">
        <v>51</v>
      </c>
      <c r="C185" s="1" t="s">
        <v>121</v>
      </c>
      <c r="D185" s="7">
        <f>(H185*Scoring!C$16)+(I185*Scoring!E$17)+(J185*Scoring!C$18)+(F185*Scoring!E$13)+(G185*Scoring!C$14)+(K185*Scoring!C$20)+(L185*Scoring!C$19)+(M185*Scoring!C$15)</f>
        <v>79.483999999999995</v>
      </c>
      <c r="E185" s="5">
        <f>SUMIF(Bye!A:A, B185, Bye!B:B)</f>
        <v>14</v>
      </c>
      <c r="F185" s="1">
        <v>0</v>
      </c>
      <c r="G185" s="1">
        <v>0</v>
      </c>
      <c r="H185" s="1">
        <v>35.29</v>
      </c>
      <c r="I185" s="1">
        <v>356.54</v>
      </c>
      <c r="J185" s="1">
        <v>1.49</v>
      </c>
      <c r="K185" s="1">
        <v>0.4</v>
      </c>
      <c r="L185" s="1">
        <v>0</v>
      </c>
      <c r="M185" s="1">
        <v>0</v>
      </c>
      <c r="N185"/>
      <c r="O185"/>
      <c r="P185"/>
      <c r="Q185"/>
    </row>
    <row r="186" spans="1:17" x14ac:dyDescent="0.25">
      <c r="A186" t="s">
        <v>337</v>
      </c>
      <c r="B186" t="s">
        <v>50</v>
      </c>
      <c r="C186" s="1" t="s">
        <v>104</v>
      </c>
      <c r="D186" s="7">
        <f>(H186*Scoring!C$16)+(I186*Scoring!E$17)+(J186*Scoring!C$18)+(F186*Scoring!E$13)+(G186*Scoring!C$14)+(K186*Scoring!C$20)+(L186*Scoring!C$19)+(M186*Scoring!C$15)</f>
        <v>77.450999999999993</v>
      </c>
      <c r="E186" s="5">
        <f>SUMIF(Bye!A:A, B186, Bye!B:B)</f>
        <v>8</v>
      </c>
      <c r="F186" s="1">
        <v>36.06</v>
      </c>
      <c r="G186" s="1">
        <v>0.35</v>
      </c>
      <c r="H186" s="1">
        <v>26.87</v>
      </c>
      <c r="I186" s="1">
        <v>332.15</v>
      </c>
      <c r="J186" s="1">
        <v>1.96</v>
      </c>
      <c r="K186" s="1">
        <v>0.1</v>
      </c>
      <c r="L186" s="1">
        <v>0</v>
      </c>
      <c r="M186" s="1">
        <v>0</v>
      </c>
      <c r="N186"/>
      <c r="O186"/>
      <c r="P186"/>
      <c r="Q186"/>
    </row>
    <row r="187" spans="1:17" x14ac:dyDescent="0.25">
      <c r="A187" t="s">
        <v>249</v>
      </c>
      <c r="B187" t="s">
        <v>57</v>
      </c>
      <c r="C187" s="1" t="s">
        <v>104</v>
      </c>
      <c r="D187" s="7">
        <f>(H187*Scoring!C$16)+(I187*Scoring!E$17)+(J187*Scoring!C$18)+(F187*Scoring!E$13)+(G187*Scoring!C$14)+(K187*Scoring!C$20)+(L187*Scoring!C$19)+(M187*Scoring!C$15)</f>
        <v>76.763999999999996</v>
      </c>
      <c r="E187" s="5">
        <f>SUMIF(Bye!A:A, B187, Bye!B:B)</f>
        <v>5</v>
      </c>
      <c r="F187" s="1">
        <v>30.2</v>
      </c>
      <c r="G187" s="1">
        <v>0.1</v>
      </c>
      <c r="H187" s="1">
        <v>29.68</v>
      </c>
      <c r="I187" s="1">
        <v>318.64</v>
      </c>
      <c r="J187" s="1">
        <v>1.95</v>
      </c>
      <c r="K187" s="1">
        <v>0.1</v>
      </c>
      <c r="L187" s="1">
        <v>0</v>
      </c>
      <c r="M187" s="1">
        <v>0</v>
      </c>
      <c r="N187"/>
      <c r="O187"/>
      <c r="P187"/>
      <c r="Q187"/>
    </row>
    <row r="188" spans="1:17" x14ac:dyDescent="0.25">
      <c r="A188" t="s">
        <v>265</v>
      </c>
      <c r="B188" t="s">
        <v>49</v>
      </c>
      <c r="C188" s="1" t="s">
        <v>121</v>
      </c>
      <c r="D188" s="7">
        <f>(H188*Scoring!C$16)+(I188*Scoring!E$17)+(J188*Scoring!C$18)+(F188*Scoring!E$13)+(G188*Scoring!C$14)+(K188*Scoring!C$20)+(L188*Scoring!C$19)+(M188*Scoring!C$15)</f>
        <v>76.60499999999999</v>
      </c>
      <c r="E188" s="5">
        <f>SUMIF(Bye!A:A, B188, Bye!B:B)</f>
        <v>14</v>
      </c>
      <c r="F188" s="1">
        <v>0</v>
      </c>
      <c r="G188" s="1">
        <v>0</v>
      </c>
      <c r="H188" s="1">
        <v>34.11</v>
      </c>
      <c r="I188" s="1">
        <v>334.95</v>
      </c>
      <c r="J188" s="1">
        <v>1.5</v>
      </c>
      <c r="K188" s="1">
        <v>0</v>
      </c>
      <c r="L188" s="1">
        <v>0</v>
      </c>
      <c r="M188" s="1">
        <v>0</v>
      </c>
      <c r="N188"/>
      <c r="O188"/>
      <c r="P188"/>
      <c r="Q188"/>
    </row>
    <row r="189" spans="1:17" x14ac:dyDescent="0.25">
      <c r="A189" s="1" t="s">
        <v>323</v>
      </c>
      <c r="B189" s="1" t="s">
        <v>21</v>
      </c>
      <c r="C189" s="1" t="s">
        <v>104</v>
      </c>
      <c r="D189" s="7">
        <f>(H189*Scoring!C$16)+(I189*Scoring!E$17)+(J189*Scoring!C$18)+(F189*Scoring!E$13)+(G189*Scoring!C$14)+(K189*Scoring!C$20)+(L189*Scoring!C$19)+(M189*Scoring!C$15)</f>
        <v>76.558999999999997</v>
      </c>
      <c r="E189" s="5">
        <f>SUMIF(Bye!A:A, B189, Bye!B:B)</f>
        <v>8</v>
      </c>
      <c r="F189" s="1">
        <v>0.5</v>
      </c>
      <c r="G189" s="1">
        <v>0</v>
      </c>
      <c r="H189" s="1">
        <v>33.549999999999997</v>
      </c>
      <c r="I189" s="1">
        <v>324.39</v>
      </c>
      <c r="J189" s="1">
        <v>1.82</v>
      </c>
      <c r="K189" s="1">
        <v>0.4</v>
      </c>
      <c r="L189" s="1">
        <v>0</v>
      </c>
      <c r="M189" s="1">
        <v>0</v>
      </c>
      <c r="N189"/>
      <c r="O189"/>
      <c r="P189"/>
      <c r="Q189"/>
    </row>
    <row r="190" spans="1:17" x14ac:dyDescent="0.25">
      <c r="A190" t="s">
        <v>497</v>
      </c>
      <c r="B190" t="s">
        <v>50</v>
      </c>
      <c r="C190" s="1" t="s">
        <v>104</v>
      </c>
      <c r="D190" s="7">
        <f>(H190*Scoring!C$16)+(I190*Scoring!E$17)+(J190*Scoring!C$18)+(F190*Scoring!E$13)+(G190*Scoring!C$14)+(K190*Scoring!C$20)+(L190*Scoring!C$19)+(M190*Scoring!C$15)</f>
        <v>76.152000000000015</v>
      </c>
      <c r="E190" s="5">
        <f>SUMIF(Bye!A:A, B190, Bye!B:B)</f>
        <v>8</v>
      </c>
      <c r="F190" s="1">
        <v>0</v>
      </c>
      <c r="G190" s="1">
        <v>0</v>
      </c>
      <c r="H190" s="1">
        <v>28.96</v>
      </c>
      <c r="I190" s="1">
        <v>355.92</v>
      </c>
      <c r="J190" s="1">
        <v>1.95</v>
      </c>
      <c r="K190" s="1">
        <v>0.1</v>
      </c>
      <c r="L190" s="1">
        <v>0</v>
      </c>
      <c r="M190" s="1">
        <v>0</v>
      </c>
      <c r="N190"/>
      <c r="O190"/>
      <c r="P190"/>
      <c r="Q190"/>
    </row>
    <row r="191" spans="1:17" x14ac:dyDescent="0.25">
      <c r="A191" s="1" t="s">
        <v>223</v>
      </c>
      <c r="B191" s="1" t="s">
        <v>31</v>
      </c>
      <c r="C191" s="1" t="s">
        <v>103</v>
      </c>
      <c r="D191" s="7">
        <f>(H191*Scoring!C$16)+(I191*Scoring!E$17)+(J191*Scoring!C$18)+(F191*Scoring!E$13)+(G191*Scoring!C$14)+(K191*Scoring!C$20)+(L191*Scoring!C$19)+(M191*Scoring!C$15)</f>
        <v>76.102999999999994</v>
      </c>
      <c r="E191" s="5">
        <f>SUMIF(Bye!A:A, B191, Bye!B:B)</f>
        <v>9</v>
      </c>
      <c r="F191" s="1">
        <v>191.45</v>
      </c>
      <c r="G191" s="1">
        <v>0.96</v>
      </c>
      <c r="H191" s="1">
        <v>23.74</v>
      </c>
      <c r="I191" s="1">
        <v>192.78</v>
      </c>
      <c r="J191" s="1">
        <v>1.48</v>
      </c>
      <c r="K191" s="1">
        <v>0.7</v>
      </c>
      <c r="L191" s="1">
        <v>0</v>
      </c>
      <c r="M191" s="1">
        <v>0</v>
      </c>
      <c r="N191"/>
      <c r="O191"/>
      <c r="P191"/>
      <c r="Q191"/>
    </row>
    <row r="192" spans="1:17" x14ac:dyDescent="0.25">
      <c r="A192" t="s">
        <v>120</v>
      </c>
      <c r="B192" t="s">
        <v>57</v>
      </c>
      <c r="C192" s="1" t="s">
        <v>121</v>
      </c>
      <c r="D192" s="7">
        <f>(H192*Scoring!C$16)+(I192*Scoring!E$17)+(J192*Scoring!C$18)+(F192*Scoring!E$13)+(G192*Scoring!C$14)+(K192*Scoring!C$20)+(L192*Scoring!C$19)+(M192*Scoring!C$15)</f>
        <v>75.759000000000015</v>
      </c>
      <c r="E192" s="5">
        <f>SUMIF(Bye!A:A, B192, Bye!B:B)</f>
        <v>5</v>
      </c>
      <c r="F192" s="1">
        <v>0</v>
      </c>
      <c r="G192" s="1">
        <v>0</v>
      </c>
      <c r="H192" s="1">
        <v>30.15</v>
      </c>
      <c r="I192" s="1">
        <v>303.49</v>
      </c>
      <c r="J192" s="1">
        <v>2.56</v>
      </c>
      <c r="K192" s="1">
        <v>0.1</v>
      </c>
      <c r="L192" s="1">
        <v>0</v>
      </c>
      <c r="M192" s="1">
        <v>0</v>
      </c>
      <c r="N192"/>
      <c r="O192"/>
      <c r="P192"/>
      <c r="Q192"/>
    </row>
    <row r="193" spans="1:17" x14ac:dyDescent="0.25">
      <c r="A193" s="1" t="s">
        <v>426</v>
      </c>
      <c r="B193" s="1" t="s">
        <v>23</v>
      </c>
      <c r="C193" s="1" t="s">
        <v>103</v>
      </c>
      <c r="D193" s="7">
        <f>(H193*Scoring!C$16)+(I193*Scoring!E$17)+(J193*Scoring!C$18)+(F193*Scoring!E$13)+(G193*Scoring!C$14)+(K193*Scoring!C$20)+(L193*Scoring!C$19)+(M193*Scoring!C$15)</f>
        <v>73.464999999999989</v>
      </c>
      <c r="E193" s="5">
        <f>SUMIF(Bye!A:A, B193, Bye!B:B)</f>
        <v>7</v>
      </c>
      <c r="F193" s="1">
        <v>221.65</v>
      </c>
      <c r="G193" s="1">
        <v>1.48</v>
      </c>
      <c r="H193" s="1">
        <v>21.3</v>
      </c>
      <c r="I193" s="1">
        <v>155.30000000000001</v>
      </c>
      <c r="J193" s="1">
        <v>0.96</v>
      </c>
      <c r="K193" s="1">
        <v>0.17</v>
      </c>
      <c r="L193" s="1">
        <v>0</v>
      </c>
      <c r="M193" s="1">
        <v>0</v>
      </c>
      <c r="N193"/>
      <c r="O193"/>
      <c r="P193"/>
      <c r="Q193"/>
    </row>
    <row r="194" spans="1:17" x14ac:dyDescent="0.25">
      <c r="A194" s="1" t="s">
        <v>400</v>
      </c>
      <c r="B194" s="1" t="s">
        <v>50</v>
      </c>
      <c r="C194" s="1" t="s">
        <v>103</v>
      </c>
      <c r="D194" s="7">
        <f>(H194*Scoring!C$16)+(I194*Scoring!E$17)+(J194*Scoring!C$18)+(F194*Scoring!E$13)+(G194*Scoring!C$14)+(K194*Scoring!C$20)+(L194*Scoring!C$19)+(M194*Scoring!C$15)</f>
        <v>73.313000000000002</v>
      </c>
      <c r="E194" s="5">
        <f>SUMIF(Bye!A:A, B194, Bye!B:B)</f>
        <v>8</v>
      </c>
      <c r="F194" s="1">
        <v>251.05</v>
      </c>
      <c r="G194" s="1">
        <v>1.57</v>
      </c>
      <c r="H194" s="1">
        <v>21.55</v>
      </c>
      <c r="I194" s="1">
        <v>117.78</v>
      </c>
      <c r="J194" s="1">
        <v>0.91</v>
      </c>
      <c r="K194" s="1">
        <v>0</v>
      </c>
      <c r="L194" s="1">
        <v>0</v>
      </c>
      <c r="M194" s="1">
        <v>0</v>
      </c>
      <c r="N194"/>
      <c r="O194"/>
      <c r="P194"/>
      <c r="Q194"/>
    </row>
    <row r="195" spans="1:17" x14ac:dyDescent="0.25">
      <c r="A195" s="1" t="s">
        <v>512</v>
      </c>
      <c r="B195" s="1" t="s">
        <v>25</v>
      </c>
      <c r="C195" s="1" t="s">
        <v>121</v>
      </c>
      <c r="D195" s="7">
        <f>(H195*Scoring!C$16)+(I195*Scoring!E$17)+(J195*Scoring!C$18)+(F195*Scoring!E$13)+(G195*Scoring!C$14)+(K195*Scoring!C$20)+(L195*Scoring!C$19)+(M195*Scoring!C$15)</f>
        <v>73.125</v>
      </c>
      <c r="E195" s="5">
        <f>SUMIF(Bye!A:A, B195, Bye!B:B)</f>
        <v>5</v>
      </c>
      <c r="F195" s="1">
        <v>0</v>
      </c>
      <c r="G195" s="1">
        <v>0</v>
      </c>
      <c r="H195" s="1">
        <v>25.7</v>
      </c>
      <c r="I195" s="1">
        <v>325.25</v>
      </c>
      <c r="J195" s="1">
        <v>2.15</v>
      </c>
      <c r="K195" s="1">
        <v>0.1</v>
      </c>
      <c r="L195" s="1">
        <v>0.7</v>
      </c>
      <c r="M195" s="1">
        <v>0</v>
      </c>
      <c r="N195"/>
      <c r="O195"/>
      <c r="P195"/>
      <c r="Q195"/>
    </row>
    <row r="196" spans="1:17" x14ac:dyDescent="0.25">
      <c r="A196" s="1" t="s">
        <v>496</v>
      </c>
      <c r="B196" s="1" t="s">
        <v>55</v>
      </c>
      <c r="C196" s="1" t="s">
        <v>104</v>
      </c>
      <c r="D196" s="7">
        <f>(H196*Scoring!C$16)+(I196*Scoring!E$17)+(J196*Scoring!C$18)+(F196*Scoring!E$13)+(G196*Scoring!C$14)+(K196*Scoring!C$20)+(L196*Scoring!C$19)+(M196*Scoring!C$15)</f>
        <v>72.960000000000008</v>
      </c>
      <c r="E196" s="5">
        <f>SUMIF(Bye!A:A, B196, Bye!B:B)</f>
        <v>12</v>
      </c>
      <c r="F196" s="1">
        <v>7</v>
      </c>
      <c r="G196" s="1">
        <v>0.05</v>
      </c>
      <c r="H196" s="1">
        <v>26.35</v>
      </c>
      <c r="I196" s="1">
        <v>361.1</v>
      </c>
      <c r="J196" s="1">
        <v>1.7</v>
      </c>
      <c r="K196" s="1">
        <v>0.7</v>
      </c>
      <c r="L196" s="1">
        <v>0</v>
      </c>
      <c r="M196" s="1">
        <v>0</v>
      </c>
      <c r="N196"/>
      <c r="O196"/>
      <c r="P196"/>
      <c r="Q196"/>
    </row>
    <row r="197" spans="1:17" x14ac:dyDescent="0.25">
      <c r="A197" s="1" t="s">
        <v>219</v>
      </c>
      <c r="B197" s="1" t="s">
        <v>40</v>
      </c>
      <c r="C197" s="1" t="s">
        <v>103</v>
      </c>
      <c r="D197" s="7">
        <f>(H197*Scoring!C$16)+(I197*Scoring!E$17)+(J197*Scoring!C$18)+(F197*Scoring!E$13)+(G197*Scoring!C$14)+(K197*Scoring!C$20)+(L197*Scoring!C$19)+(M197*Scoring!C$15)</f>
        <v>72.775999999999996</v>
      </c>
      <c r="E197" s="5">
        <f>SUMIF(Bye!A:A, B197, Bye!B:B)</f>
        <v>10</v>
      </c>
      <c r="F197" s="1">
        <v>216.45</v>
      </c>
      <c r="G197" s="1">
        <v>0.65</v>
      </c>
      <c r="H197" s="1">
        <v>21.6</v>
      </c>
      <c r="I197" s="1">
        <v>178.11</v>
      </c>
      <c r="J197" s="1">
        <v>1.42</v>
      </c>
      <c r="K197" s="1">
        <v>0.7</v>
      </c>
      <c r="L197" s="1">
        <v>0</v>
      </c>
      <c r="M197" s="1">
        <v>0</v>
      </c>
      <c r="N197"/>
      <c r="O197"/>
      <c r="P197"/>
      <c r="Q197"/>
    </row>
    <row r="198" spans="1:17" x14ac:dyDescent="0.25">
      <c r="A198" s="1" t="s">
        <v>322</v>
      </c>
      <c r="B198" s="1" t="s">
        <v>42</v>
      </c>
      <c r="C198" s="1" t="s">
        <v>103</v>
      </c>
      <c r="D198" s="7">
        <f>(H198*Scoring!C$16)+(I198*Scoring!E$17)+(J198*Scoring!C$18)+(F198*Scoring!E$13)+(G198*Scoring!C$14)+(K198*Scoring!C$20)+(L198*Scoring!C$19)+(M198*Scoring!C$15)</f>
        <v>72.510999999999996</v>
      </c>
      <c r="E198" s="5">
        <f>SUMIF(Bye!A:A, B198, Bye!B:B)</f>
        <v>8</v>
      </c>
      <c r="F198" s="1">
        <v>212.84</v>
      </c>
      <c r="G198" s="1">
        <v>1.82</v>
      </c>
      <c r="H198" s="1">
        <v>21.23</v>
      </c>
      <c r="I198" s="1">
        <v>153.16999999999999</v>
      </c>
      <c r="J198" s="1">
        <v>0.71</v>
      </c>
      <c r="K198" s="1">
        <v>0.5</v>
      </c>
      <c r="L198" s="1">
        <v>0</v>
      </c>
      <c r="M198" s="1">
        <v>0</v>
      </c>
      <c r="N198"/>
      <c r="O198"/>
      <c r="P198"/>
      <c r="Q198"/>
    </row>
    <row r="199" spans="1:17" x14ac:dyDescent="0.25">
      <c r="A199" s="1" t="s">
        <v>113</v>
      </c>
      <c r="B199" s="1" t="s">
        <v>40</v>
      </c>
      <c r="C199" s="1" t="s">
        <v>121</v>
      </c>
      <c r="D199" s="7">
        <f>(H199*Scoring!C$16)+(I199*Scoring!E$17)+(J199*Scoring!C$18)+(F199*Scoring!E$13)+(G199*Scoring!C$14)+(K199*Scoring!C$20)+(L199*Scoring!C$19)+(M199*Scoring!C$15)</f>
        <v>71.714000000000013</v>
      </c>
      <c r="E199" s="5">
        <f>SUMIF(Bye!A:A, B199, Bye!B:B)</f>
        <v>10</v>
      </c>
      <c r="F199" s="1">
        <v>0</v>
      </c>
      <c r="G199" s="1">
        <v>0</v>
      </c>
      <c r="H199" s="1">
        <v>33.9</v>
      </c>
      <c r="I199" s="1">
        <v>307.14</v>
      </c>
      <c r="J199" s="1">
        <v>1.2</v>
      </c>
      <c r="K199" s="1">
        <v>0.1</v>
      </c>
      <c r="L199" s="1">
        <v>0</v>
      </c>
      <c r="M199" s="1">
        <v>0</v>
      </c>
      <c r="N199"/>
      <c r="O199"/>
      <c r="P199"/>
      <c r="Q199"/>
    </row>
    <row r="200" spans="1:17" x14ac:dyDescent="0.25">
      <c r="A200" t="s">
        <v>225</v>
      </c>
      <c r="B200" t="s">
        <v>23</v>
      </c>
      <c r="C200" s="1" t="s">
        <v>103</v>
      </c>
      <c r="D200" s="7">
        <f>(H200*Scoring!C$16)+(I200*Scoring!E$17)+(J200*Scoring!C$18)+(F200*Scoring!E$13)+(G200*Scoring!C$14)+(K200*Scoring!C$20)+(L200*Scoring!C$19)+(M200*Scoring!C$15)</f>
        <v>70.834000000000003</v>
      </c>
      <c r="E200" s="5">
        <f>SUMIF(Bye!A:A, B200, Bye!B:B)</f>
        <v>7</v>
      </c>
      <c r="F200" s="1">
        <v>261.04000000000002</v>
      </c>
      <c r="G200" s="1">
        <v>1.1499999999999999</v>
      </c>
      <c r="H200" s="1">
        <v>22.48</v>
      </c>
      <c r="I200" s="1">
        <v>128.5</v>
      </c>
      <c r="J200" s="1">
        <v>0.55000000000000004</v>
      </c>
      <c r="K200" s="1">
        <v>0.8</v>
      </c>
      <c r="L200" s="1">
        <v>0</v>
      </c>
      <c r="M200" s="1">
        <v>0</v>
      </c>
      <c r="N200"/>
      <c r="O200"/>
      <c r="P200"/>
      <c r="Q200"/>
    </row>
    <row r="201" spans="1:17" x14ac:dyDescent="0.25">
      <c r="A201" s="1" t="s">
        <v>472</v>
      </c>
      <c r="B201" s="1" t="s">
        <v>19</v>
      </c>
      <c r="C201" s="1" t="s">
        <v>121</v>
      </c>
      <c r="D201" s="7">
        <f>(H201*Scoring!C$16)+(I201*Scoring!E$17)+(J201*Scoring!C$18)+(F201*Scoring!E$13)+(G201*Scoring!C$14)+(K201*Scoring!C$20)+(L201*Scoring!C$19)+(M201*Scoring!C$15)</f>
        <v>70.272999999999996</v>
      </c>
      <c r="E201" s="5">
        <f>SUMIF(Bye!A:A, B201, Bye!B:B)</f>
        <v>8</v>
      </c>
      <c r="F201" s="1">
        <v>0</v>
      </c>
      <c r="G201" s="1">
        <v>0</v>
      </c>
      <c r="H201" s="1">
        <v>27.44</v>
      </c>
      <c r="I201" s="1">
        <v>266.73</v>
      </c>
      <c r="J201" s="1">
        <v>2.76</v>
      </c>
      <c r="K201" s="1">
        <v>0.4</v>
      </c>
      <c r="L201" s="1">
        <v>0</v>
      </c>
      <c r="M201" s="1">
        <v>0</v>
      </c>
      <c r="N201"/>
      <c r="O201"/>
      <c r="P201"/>
      <c r="Q201"/>
    </row>
    <row r="202" spans="1:17" x14ac:dyDescent="0.25">
      <c r="A202" t="s">
        <v>424</v>
      </c>
      <c r="B202" t="s">
        <v>28</v>
      </c>
      <c r="C202" s="1" t="s">
        <v>103</v>
      </c>
      <c r="D202" s="7">
        <f>(H202*Scoring!C$16)+(I202*Scoring!E$17)+(J202*Scoring!C$18)+(F202*Scoring!E$13)+(G202*Scoring!C$14)+(K202*Scoring!C$20)+(L202*Scoring!C$19)+(M202*Scoring!C$15)</f>
        <v>69.605000000000004</v>
      </c>
      <c r="E202" s="5">
        <f>SUMIF(Bye!A:A, B202, Bye!B:B)</f>
        <v>5</v>
      </c>
      <c r="F202" s="1">
        <v>276.45999999999998</v>
      </c>
      <c r="G202" s="1">
        <v>1.55</v>
      </c>
      <c r="H202" s="1">
        <v>17.940000000000001</v>
      </c>
      <c r="I202" s="1">
        <v>128.19</v>
      </c>
      <c r="J202" s="1">
        <v>0.45</v>
      </c>
      <c r="K202" s="1">
        <v>0.8</v>
      </c>
      <c r="L202" s="1">
        <v>0</v>
      </c>
      <c r="M202" s="1">
        <v>0</v>
      </c>
      <c r="N202"/>
      <c r="O202"/>
      <c r="P202"/>
      <c r="Q202"/>
    </row>
    <row r="203" spans="1:17" x14ac:dyDescent="0.25">
      <c r="A203" t="s">
        <v>515</v>
      </c>
      <c r="B203" t="s">
        <v>41</v>
      </c>
      <c r="C203" s="1" t="s">
        <v>121</v>
      </c>
      <c r="D203" s="7">
        <f>(H203*Scoring!C$16)+(I203*Scoring!E$17)+(J203*Scoring!C$18)+(F203*Scoring!E$13)+(G203*Scoring!C$14)+(K203*Scoring!C$20)+(L203*Scoring!C$19)+(M203*Scoring!C$15)</f>
        <v>67.206999999999994</v>
      </c>
      <c r="E203" s="5">
        <f>SUMIF(Bye!A:A, B203, Bye!B:B)</f>
        <v>6</v>
      </c>
      <c r="F203" s="1">
        <v>0</v>
      </c>
      <c r="G203" s="1">
        <v>0</v>
      </c>
      <c r="H203" s="1">
        <v>29.99</v>
      </c>
      <c r="I203" s="1">
        <v>284.37</v>
      </c>
      <c r="J203" s="1">
        <v>1.53</v>
      </c>
      <c r="K203" s="1">
        <v>0.4</v>
      </c>
      <c r="L203" s="1">
        <v>0</v>
      </c>
      <c r="M203" s="1">
        <v>0</v>
      </c>
      <c r="N203"/>
      <c r="O203"/>
      <c r="P203"/>
      <c r="Q203"/>
    </row>
    <row r="204" spans="1:17" x14ac:dyDescent="0.25">
      <c r="A204" s="1" t="s">
        <v>423</v>
      </c>
      <c r="B204" s="1" t="s">
        <v>45</v>
      </c>
      <c r="C204" s="1" t="s">
        <v>103</v>
      </c>
      <c r="D204" s="7">
        <f>(H204*Scoring!C$16)+(I204*Scoring!E$17)+(J204*Scoring!C$18)+(F204*Scoring!E$13)+(G204*Scoring!C$14)+(K204*Scoring!C$20)+(L204*Scoring!C$19)+(M204*Scoring!C$15)</f>
        <v>67.007999999999996</v>
      </c>
      <c r="E204" s="5">
        <f>SUMIF(Bye!A:A, B204, Bye!B:B)</f>
        <v>12</v>
      </c>
      <c r="F204" s="1">
        <v>306.05</v>
      </c>
      <c r="G204" s="1">
        <v>2.25</v>
      </c>
      <c r="H204" s="1">
        <v>11.8</v>
      </c>
      <c r="I204" s="1">
        <v>93.03</v>
      </c>
      <c r="J204" s="1">
        <v>0.45</v>
      </c>
      <c r="K204" s="1">
        <v>0.9</v>
      </c>
      <c r="L204" s="1">
        <v>0</v>
      </c>
      <c r="M204" s="1">
        <v>0</v>
      </c>
      <c r="N204"/>
      <c r="O204"/>
      <c r="P204"/>
      <c r="Q204"/>
    </row>
    <row r="205" spans="1:17" x14ac:dyDescent="0.25">
      <c r="A205" s="1" t="s">
        <v>119</v>
      </c>
      <c r="B205" s="1" t="s">
        <v>55</v>
      </c>
      <c r="C205" s="1" t="s">
        <v>121</v>
      </c>
      <c r="D205" s="7">
        <f>(H205*Scoring!C$16)+(I205*Scoring!E$17)+(J205*Scoring!C$18)+(F205*Scoring!E$13)+(G205*Scoring!C$14)+(K205*Scoring!C$20)+(L205*Scoring!C$19)+(M205*Scoring!C$15)</f>
        <v>66.394000000000005</v>
      </c>
      <c r="E205" s="5">
        <f>SUMIF(Bye!A:A, B205, Bye!B:B)</f>
        <v>12</v>
      </c>
      <c r="F205" s="1">
        <v>0</v>
      </c>
      <c r="G205" s="1">
        <v>0</v>
      </c>
      <c r="H205" s="1">
        <v>30.35</v>
      </c>
      <c r="I205" s="1">
        <v>286.44</v>
      </c>
      <c r="J205" s="1">
        <v>1.25</v>
      </c>
      <c r="K205" s="1">
        <v>0.1</v>
      </c>
      <c r="L205" s="1">
        <v>0</v>
      </c>
      <c r="M205" s="1">
        <v>0</v>
      </c>
      <c r="N205"/>
      <c r="O205"/>
      <c r="P205"/>
      <c r="Q205"/>
    </row>
    <row r="206" spans="1:17" x14ac:dyDescent="0.25">
      <c r="A206" s="1" t="s">
        <v>218</v>
      </c>
      <c r="B206" s="1" t="s">
        <v>53</v>
      </c>
      <c r="C206" s="1" t="s">
        <v>103</v>
      </c>
      <c r="D206" s="7">
        <f>(H206*Scoring!C$16)+(I206*Scoring!E$17)+(J206*Scoring!C$18)+(F206*Scoring!E$13)+(G206*Scoring!C$14)+(K206*Scoring!C$20)+(L206*Scoring!C$19)+(M206*Scoring!C$15)</f>
        <v>65.712000000000003</v>
      </c>
      <c r="E206" s="5">
        <f>SUMIF(Bye!A:A, B206, Bye!B:B)</f>
        <v>12</v>
      </c>
      <c r="F206" s="1">
        <v>410.79</v>
      </c>
      <c r="G206" s="1">
        <v>2.71</v>
      </c>
      <c r="H206" s="1">
        <v>4.66</v>
      </c>
      <c r="I206" s="1">
        <v>37.130000000000003</v>
      </c>
      <c r="J206" s="1">
        <v>0.2</v>
      </c>
      <c r="K206" s="1">
        <v>1.2</v>
      </c>
      <c r="L206" s="1">
        <v>0</v>
      </c>
      <c r="M206" s="1">
        <v>0</v>
      </c>
      <c r="N206"/>
      <c r="O206"/>
      <c r="P206"/>
      <c r="Q206"/>
    </row>
    <row r="207" spans="1:17" x14ac:dyDescent="0.25">
      <c r="A207" s="1" t="s">
        <v>220</v>
      </c>
      <c r="B207" s="1" t="s">
        <v>14</v>
      </c>
      <c r="C207" s="1" t="s">
        <v>103</v>
      </c>
      <c r="D207" s="7">
        <f>(H207*Scoring!C$16)+(I207*Scoring!E$17)+(J207*Scoring!C$18)+(F207*Scoring!E$13)+(G207*Scoring!C$14)+(K207*Scoring!C$20)+(L207*Scoring!C$19)+(M207*Scoring!C$15)</f>
        <v>64.669000000000011</v>
      </c>
      <c r="E207" s="5">
        <f>SUMIF(Bye!A:A, B207, Bye!B:B)</f>
        <v>10</v>
      </c>
      <c r="F207" s="1">
        <v>298.92</v>
      </c>
      <c r="G207" s="1">
        <v>1.82</v>
      </c>
      <c r="H207" s="1">
        <v>16.38</v>
      </c>
      <c r="I207" s="1">
        <v>40.97</v>
      </c>
      <c r="J207" s="1">
        <v>0.57999999999999996</v>
      </c>
      <c r="K207" s="1">
        <v>0.1</v>
      </c>
      <c r="L207" s="1">
        <v>0</v>
      </c>
      <c r="M207" s="1">
        <v>0</v>
      </c>
      <c r="N207"/>
      <c r="O207"/>
      <c r="P207"/>
      <c r="Q207"/>
    </row>
    <row r="208" spans="1:17" x14ac:dyDescent="0.25">
      <c r="A208" s="1" t="s">
        <v>256</v>
      </c>
      <c r="B208" s="1" t="s">
        <v>42</v>
      </c>
      <c r="C208" s="1" t="s">
        <v>104</v>
      </c>
      <c r="D208" s="7">
        <f>(H208*Scoring!C$16)+(I208*Scoring!E$17)+(J208*Scoring!C$18)+(F208*Scoring!E$13)+(G208*Scoring!C$14)+(K208*Scoring!C$20)+(L208*Scoring!C$19)+(M208*Scoring!C$15)</f>
        <v>64.00200000000001</v>
      </c>
      <c r="E208" s="5">
        <f>SUMIF(Bye!A:A, B208, Bye!B:B)</f>
        <v>8</v>
      </c>
      <c r="F208" s="1">
        <v>11.65</v>
      </c>
      <c r="G208" s="1">
        <v>0</v>
      </c>
      <c r="H208" s="1">
        <v>23.2</v>
      </c>
      <c r="I208" s="1">
        <v>314.37</v>
      </c>
      <c r="J208" s="1">
        <v>1.45</v>
      </c>
      <c r="K208" s="1">
        <v>0.5</v>
      </c>
      <c r="L208" s="1">
        <v>0</v>
      </c>
      <c r="M208" s="1">
        <v>0</v>
      </c>
      <c r="N208"/>
      <c r="O208"/>
      <c r="P208"/>
      <c r="Q208"/>
    </row>
    <row r="209" spans="1:17" x14ac:dyDescent="0.25">
      <c r="A209" s="1" t="s">
        <v>68</v>
      </c>
      <c r="B209" s="1" t="s">
        <v>37</v>
      </c>
      <c r="C209" s="1" t="s">
        <v>103</v>
      </c>
      <c r="D209" s="7">
        <f>(H209*Scoring!C$16)+(I209*Scoring!E$17)+(J209*Scoring!C$18)+(F209*Scoring!E$13)+(G209*Scoring!C$14)+(K209*Scoring!C$20)+(L209*Scoring!C$19)+(M209*Scoring!C$15)</f>
        <v>63.978999999999999</v>
      </c>
      <c r="E209" s="5">
        <f>SUMIF(Bye!A:A, B209, Bye!B:B)</f>
        <v>8</v>
      </c>
      <c r="F209" s="1">
        <v>328.45</v>
      </c>
      <c r="G209" s="1">
        <v>1</v>
      </c>
      <c r="H209" s="1">
        <v>12.85</v>
      </c>
      <c r="I209" s="1">
        <v>89.44</v>
      </c>
      <c r="J209" s="1">
        <v>0.64</v>
      </c>
      <c r="K209" s="1">
        <v>0.5</v>
      </c>
      <c r="L209" s="1">
        <v>0</v>
      </c>
      <c r="M209" s="1">
        <v>0</v>
      </c>
      <c r="N209"/>
      <c r="O209"/>
      <c r="P209"/>
      <c r="Q209"/>
    </row>
    <row r="210" spans="1:17" x14ac:dyDescent="0.25">
      <c r="A210" s="1" t="s">
        <v>362</v>
      </c>
      <c r="B210" s="1" t="s">
        <v>29</v>
      </c>
      <c r="C210" s="1" t="s">
        <v>103</v>
      </c>
      <c r="D210" s="7">
        <f>(H210*Scoring!C$16)+(I210*Scoring!E$17)+(J210*Scoring!C$18)+(F210*Scoring!E$13)+(G210*Scoring!C$14)+(K210*Scoring!C$20)+(L210*Scoring!C$19)+(M210*Scoring!C$15)</f>
        <v>63.402999999999999</v>
      </c>
      <c r="E210" s="5">
        <f>SUMIF(Bye!A:A, B210, Bye!B:B)</f>
        <v>9</v>
      </c>
      <c r="F210" s="1">
        <v>336.55</v>
      </c>
      <c r="G210" s="1">
        <v>1.31</v>
      </c>
      <c r="H210" s="1">
        <v>11.89</v>
      </c>
      <c r="I210" s="1">
        <v>85.98</v>
      </c>
      <c r="J210" s="1">
        <v>0.25</v>
      </c>
      <c r="K210" s="1">
        <v>0.1</v>
      </c>
      <c r="L210" s="1">
        <v>0</v>
      </c>
      <c r="M210" s="1">
        <v>0</v>
      </c>
      <c r="N210"/>
      <c r="O210"/>
      <c r="P210"/>
      <c r="Q210"/>
    </row>
    <row r="211" spans="1:17" x14ac:dyDescent="0.25">
      <c r="A211" s="1" t="s">
        <v>516</v>
      </c>
      <c r="B211" s="1" t="s">
        <v>38</v>
      </c>
      <c r="C211" s="1" t="s">
        <v>121</v>
      </c>
      <c r="D211" s="7">
        <f>(H211*Scoring!C$16)+(I211*Scoring!E$17)+(J211*Scoring!C$18)+(F211*Scoring!E$13)+(G211*Scoring!C$14)+(K211*Scoring!C$20)+(L211*Scoring!C$19)+(M211*Scoring!C$15)</f>
        <v>62.189</v>
      </c>
      <c r="E211" s="5">
        <f>SUMIF(Bye!A:A, B211, Bye!B:B)</f>
        <v>10</v>
      </c>
      <c r="F211" s="1">
        <v>0</v>
      </c>
      <c r="G211" s="1">
        <v>0</v>
      </c>
      <c r="H211" s="1">
        <v>25.57</v>
      </c>
      <c r="I211" s="1">
        <v>261.79000000000002</v>
      </c>
      <c r="J211" s="1">
        <v>1.74</v>
      </c>
      <c r="K211" s="1">
        <v>0</v>
      </c>
      <c r="L211" s="1">
        <v>0</v>
      </c>
      <c r="M211" s="1">
        <v>0</v>
      </c>
      <c r="N211"/>
      <c r="O211"/>
      <c r="P211"/>
      <c r="Q211"/>
    </row>
    <row r="212" spans="1:17" x14ac:dyDescent="0.25">
      <c r="A212" s="1" t="s">
        <v>356</v>
      </c>
      <c r="B212" s="1" t="s">
        <v>48</v>
      </c>
      <c r="C212" s="1" t="s">
        <v>103</v>
      </c>
      <c r="D212" s="7">
        <f>(H212*Scoring!C$16)+(I212*Scoring!E$17)+(J212*Scoring!C$18)+(F212*Scoring!E$13)+(G212*Scoring!C$14)+(K212*Scoring!C$20)+(L212*Scoring!C$19)+(M212*Scoring!C$15)</f>
        <v>61.338999999999999</v>
      </c>
      <c r="E212" s="5">
        <f>SUMIF(Bye!A:A, B212, Bye!B:B)</f>
        <v>9</v>
      </c>
      <c r="F212" s="1">
        <v>277.39</v>
      </c>
      <c r="G212" s="1">
        <v>2.17</v>
      </c>
      <c r="H212" s="1">
        <v>10.09</v>
      </c>
      <c r="I212" s="1">
        <v>80.7</v>
      </c>
      <c r="J212" s="1">
        <v>0.52</v>
      </c>
      <c r="K212" s="1">
        <v>0.7</v>
      </c>
      <c r="L212" s="1">
        <v>0</v>
      </c>
      <c r="M212" s="1">
        <v>0</v>
      </c>
      <c r="N212"/>
      <c r="O212"/>
      <c r="P212"/>
      <c r="Q212"/>
    </row>
    <row r="213" spans="1:17" x14ac:dyDescent="0.25">
      <c r="A213" s="1" t="s">
        <v>436</v>
      </c>
      <c r="B213" s="1" t="s">
        <v>50</v>
      </c>
      <c r="C213" s="1" t="s">
        <v>103</v>
      </c>
      <c r="D213" s="7">
        <f>(H213*Scoring!C$16)+(I213*Scoring!E$17)+(J213*Scoring!C$18)+(F213*Scoring!E$13)+(G213*Scoring!C$14)+(K213*Scoring!C$20)+(L213*Scoring!C$19)+(M213*Scoring!C$15)</f>
        <v>61.032000000000004</v>
      </c>
      <c r="E213" s="5">
        <f>SUMIF(Bye!A:A, B213, Bye!B:B)</f>
        <v>8</v>
      </c>
      <c r="F213" s="1">
        <v>267.85000000000002</v>
      </c>
      <c r="G213" s="1">
        <v>2.88</v>
      </c>
      <c r="H213" s="1">
        <v>10.65</v>
      </c>
      <c r="I213" s="1">
        <v>59.17</v>
      </c>
      <c r="J213" s="1">
        <v>0.25</v>
      </c>
      <c r="K213" s="1">
        <v>1.1000000000000001</v>
      </c>
      <c r="L213" s="1">
        <v>0</v>
      </c>
      <c r="M213" s="1">
        <v>0</v>
      </c>
      <c r="N213"/>
      <c r="O213"/>
      <c r="P213"/>
      <c r="Q213"/>
    </row>
    <row r="214" spans="1:17" x14ac:dyDescent="0.25">
      <c r="A214" t="s">
        <v>247</v>
      </c>
      <c r="B214" t="s">
        <v>53</v>
      </c>
      <c r="C214" s="1" t="s">
        <v>104</v>
      </c>
      <c r="D214" s="7">
        <f>(H214*Scoring!C$16)+(I214*Scoring!E$17)+(J214*Scoring!C$18)+(F214*Scoring!E$13)+(G214*Scoring!C$14)+(K214*Scoring!C$20)+(L214*Scoring!C$19)+(M214*Scoring!C$15)</f>
        <v>60.207000000000001</v>
      </c>
      <c r="E214" s="5">
        <f>SUMIF(Bye!A:A, B214, Bye!B:B)</f>
        <v>12</v>
      </c>
      <c r="F214" s="1">
        <v>8.5</v>
      </c>
      <c r="G214" s="1">
        <v>0</v>
      </c>
      <c r="H214" s="1">
        <v>22.5</v>
      </c>
      <c r="I214" s="1">
        <v>258.57</v>
      </c>
      <c r="J214" s="1">
        <v>1.85</v>
      </c>
      <c r="K214" s="1">
        <v>0.1</v>
      </c>
      <c r="L214" s="1">
        <v>0</v>
      </c>
      <c r="M214" s="1">
        <v>0</v>
      </c>
      <c r="N214"/>
      <c r="O214"/>
      <c r="P214"/>
      <c r="Q214"/>
    </row>
    <row r="215" spans="1:17" x14ac:dyDescent="0.25">
      <c r="A215" t="s">
        <v>473</v>
      </c>
      <c r="B215" t="s">
        <v>31</v>
      </c>
      <c r="C215" s="1" t="s">
        <v>121</v>
      </c>
      <c r="D215" s="7">
        <f>(H215*Scoring!C$16)+(I215*Scoring!E$17)+(J215*Scoring!C$18)+(F215*Scoring!E$13)+(G215*Scoring!C$14)+(K215*Scoring!C$20)+(L215*Scoring!C$19)+(M215*Scoring!C$15)</f>
        <v>59.656000000000006</v>
      </c>
      <c r="E215" s="5">
        <f>SUMIF(Bye!A:A, B215, Bye!B:B)</f>
        <v>9</v>
      </c>
      <c r="F215" s="1">
        <v>0</v>
      </c>
      <c r="G215" s="1">
        <v>0</v>
      </c>
      <c r="H215" s="1">
        <v>27.2</v>
      </c>
      <c r="I215" s="1">
        <v>274.56</v>
      </c>
      <c r="J215" s="1">
        <v>0.9</v>
      </c>
      <c r="K215" s="1">
        <v>0.4</v>
      </c>
      <c r="L215" s="1">
        <v>0</v>
      </c>
      <c r="M215" s="1">
        <v>0</v>
      </c>
      <c r="N215"/>
      <c r="O215"/>
      <c r="P215"/>
      <c r="Q215"/>
    </row>
    <row r="216" spans="1:17" x14ac:dyDescent="0.25">
      <c r="A216" s="1" t="s">
        <v>447</v>
      </c>
      <c r="B216" s="1" t="s">
        <v>51</v>
      </c>
      <c r="C216" s="1" t="s">
        <v>104</v>
      </c>
      <c r="D216" s="7">
        <f>(H216*Scoring!C$16)+(I216*Scoring!E$17)+(J216*Scoring!C$18)+(F216*Scoring!E$13)+(G216*Scoring!C$14)+(K216*Scoring!C$20)+(L216*Scoring!C$19)+(M216*Scoring!C$15)</f>
        <v>58.730000000000004</v>
      </c>
      <c r="E216" s="5">
        <f>SUMIF(Bye!A:A, B216, Bye!B:B)</f>
        <v>14</v>
      </c>
      <c r="F216" s="1">
        <v>14.65</v>
      </c>
      <c r="G216" s="1">
        <v>0.1</v>
      </c>
      <c r="H216" s="1">
        <v>21.47</v>
      </c>
      <c r="I216" s="1">
        <v>261.14999999999998</v>
      </c>
      <c r="J216" s="1">
        <v>1.58</v>
      </c>
      <c r="K216" s="1">
        <v>0.4</v>
      </c>
      <c r="L216" s="1">
        <v>0</v>
      </c>
      <c r="M216" s="1">
        <v>0</v>
      </c>
      <c r="N216"/>
      <c r="O216"/>
      <c r="P216"/>
      <c r="Q216"/>
    </row>
    <row r="217" spans="1:17" x14ac:dyDescent="0.25">
      <c r="A217" t="s">
        <v>384</v>
      </c>
      <c r="B217" t="s">
        <v>53</v>
      </c>
      <c r="C217" s="1" t="s">
        <v>104</v>
      </c>
      <c r="D217" s="7">
        <f>(H217*Scoring!C$16)+(I217*Scoring!E$17)+(J217*Scoring!C$18)+(F217*Scoring!E$13)+(G217*Scoring!C$14)+(K217*Scoring!C$20)+(L217*Scoring!C$19)+(M217*Scoring!C$15)</f>
        <v>58.207000000000001</v>
      </c>
      <c r="E217" s="5">
        <f>SUMIF(Bye!A:A, B217, Bye!B:B)</f>
        <v>12</v>
      </c>
      <c r="F217" s="1">
        <v>0.25</v>
      </c>
      <c r="G217" s="1">
        <v>0</v>
      </c>
      <c r="H217" s="1">
        <v>28.2</v>
      </c>
      <c r="I217" s="1">
        <v>251.82</v>
      </c>
      <c r="J217" s="1">
        <v>0.9</v>
      </c>
      <c r="K217" s="1">
        <v>0.6</v>
      </c>
      <c r="L217" s="1">
        <v>0</v>
      </c>
      <c r="M217" s="1">
        <v>0</v>
      </c>
      <c r="N217"/>
      <c r="O217"/>
      <c r="P217"/>
      <c r="Q217"/>
    </row>
    <row r="218" spans="1:17" x14ac:dyDescent="0.25">
      <c r="A218" s="1" t="s">
        <v>434</v>
      </c>
      <c r="B218" s="1" t="s">
        <v>37</v>
      </c>
      <c r="C218" s="1" t="s">
        <v>103</v>
      </c>
      <c r="D218" s="7">
        <f>(H218*Scoring!C$16)+(I218*Scoring!E$17)+(J218*Scoring!C$18)+(F218*Scoring!E$13)+(G218*Scoring!C$14)+(K218*Scoring!C$20)+(L218*Scoring!C$19)+(M218*Scoring!C$15)</f>
        <v>57.52</v>
      </c>
      <c r="E218" s="5">
        <f>SUMIF(Bye!A:A, B218, Bye!B:B)</f>
        <v>8</v>
      </c>
      <c r="F218" s="1">
        <v>233.94</v>
      </c>
      <c r="G218" s="1">
        <v>2.98</v>
      </c>
      <c r="H218" s="1">
        <v>8.9</v>
      </c>
      <c r="I218" s="1">
        <v>59.46</v>
      </c>
      <c r="J218" s="1">
        <v>0.25</v>
      </c>
      <c r="K218" s="1">
        <v>0.1</v>
      </c>
      <c r="L218" s="1">
        <v>0</v>
      </c>
      <c r="M218" s="1">
        <v>0</v>
      </c>
      <c r="N218"/>
      <c r="O218"/>
      <c r="P218"/>
      <c r="Q218"/>
    </row>
    <row r="219" spans="1:17" x14ac:dyDescent="0.25">
      <c r="A219" s="1" t="s">
        <v>513</v>
      </c>
      <c r="B219" s="1" t="s">
        <v>19</v>
      </c>
      <c r="C219" s="1" t="s">
        <v>121</v>
      </c>
      <c r="D219" s="7">
        <f>(H219*Scoring!C$16)+(I219*Scoring!E$17)+(J219*Scoring!C$18)+(F219*Scoring!E$13)+(G219*Scoring!C$14)+(K219*Scoring!C$20)+(L219*Scoring!C$19)+(M219*Scoring!C$15)</f>
        <v>56.55</v>
      </c>
      <c r="E219" s="5">
        <f>SUMIF(Bye!A:A, B219, Bye!B:B)</f>
        <v>8</v>
      </c>
      <c r="F219" s="1">
        <v>0</v>
      </c>
      <c r="G219" s="1">
        <v>0</v>
      </c>
      <c r="H219" s="1">
        <v>24.5</v>
      </c>
      <c r="I219" s="1">
        <v>240.5</v>
      </c>
      <c r="J219" s="1">
        <v>1.5</v>
      </c>
      <c r="K219" s="1">
        <v>1</v>
      </c>
      <c r="L219" s="1">
        <v>0</v>
      </c>
      <c r="M219" s="1">
        <v>0</v>
      </c>
      <c r="N219"/>
      <c r="O219"/>
      <c r="P219"/>
      <c r="Q219"/>
    </row>
    <row r="220" spans="1:17" x14ac:dyDescent="0.25">
      <c r="A220" s="1" t="s">
        <v>428</v>
      </c>
      <c r="B220" s="1" t="s">
        <v>46</v>
      </c>
      <c r="C220" s="1" t="s">
        <v>103</v>
      </c>
      <c r="D220" s="7">
        <f>(H220*Scoring!C$16)+(I220*Scoring!E$17)+(J220*Scoring!C$18)+(F220*Scoring!E$13)+(G220*Scoring!C$14)+(K220*Scoring!C$20)+(L220*Scoring!C$19)+(M220*Scoring!C$15)</f>
        <v>56.338999999999999</v>
      </c>
      <c r="E220" s="5">
        <f>SUMIF(Bye!A:A, B220, Bye!B:B)</f>
        <v>11</v>
      </c>
      <c r="F220" s="1">
        <v>170</v>
      </c>
      <c r="G220" s="1">
        <v>2.61</v>
      </c>
      <c r="H220" s="1">
        <v>14</v>
      </c>
      <c r="I220" s="1">
        <v>91.39</v>
      </c>
      <c r="J220" s="1">
        <v>0.09</v>
      </c>
      <c r="K220" s="1">
        <v>0</v>
      </c>
      <c r="L220" s="1">
        <v>0</v>
      </c>
      <c r="M220" s="1">
        <v>0</v>
      </c>
      <c r="N220"/>
      <c r="O220"/>
      <c r="P220"/>
      <c r="Q220"/>
    </row>
    <row r="221" spans="1:17" x14ac:dyDescent="0.25">
      <c r="A221" s="1" t="s">
        <v>464</v>
      </c>
      <c r="B221" s="1" t="s">
        <v>35</v>
      </c>
      <c r="C221" s="1" t="s">
        <v>104</v>
      </c>
      <c r="D221" s="7">
        <f>(H221*Scoring!C$16)+(I221*Scoring!E$17)+(J221*Scoring!C$18)+(F221*Scoring!E$13)+(G221*Scoring!C$14)+(K221*Scoring!C$20)+(L221*Scoring!C$19)+(M221*Scoring!C$15)</f>
        <v>56.329000000000001</v>
      </c>
      <c r="E221" s="5">
        <f>SUMIF(Bye!A:A, B221, Bye!B:B)</f>
        <v>8</v>
      </c>
      <c r="F221" s="1">
        <v>2.3199999999999998</v>
      </c>
      <c r="G221" s="1">
        <v>0</v>
      </c>
      <c r="H221" s="1">
        <v>21.13</v>
      </c>
      <c r="I221" s="1">
        <v>310.67</v>
      </c>
      <c r="J221" s="1">
        <v>0.65</v>
      </c>
      <c r="K221" s="1">
        <v>0</v>
      </c>
      <c r="L221" s="1">
        <v>0</v>
      </c>
      <c r="M221" s="1">
        <v>0</v>
      </c>
      <c r="N221"/>
      <c r="O221"/>
      <c r="P221"/>
      <c r="Q221"/>
    </row>
    <row r="222" spans="1:17" x14ac:dyDescent="0.25">
      <c r="A222" t="s">
        <v>457</v>
      </c>
      <c r="B222" t="s">
        <v>51</v>
      </c>
      <c r="C222" s="1" t="s">
        <v>104</v>
      </c>
      <c r="D222" s="7">
        <f>(H222*Scoring!C$16)+(I222*Scoring!E$17)+(J222*Scoring!C$18)+(F222*Scoring!E$13)+(G222*Scoring!C$14)+(K222*Scoring!C$20)+(L222*Scoring!C$19)+(M222*Scoring!C$15)</f>
        <v>55.483000000000004</v>
      </c>
      <c r="E222" s="5">
        <f>SUMIF(Bye!A:A, B222, Bye!B:B)</f>
        <v>14</v>
      </c>
      <c r="F222" s="1">
        <v>55.45</v>
      </c>
      <c r="G222" s="1">
        <v>0.2</v>
      </c>
      <c r="H222" s="1">
        <v>20.27</v>
      </c>
      <c r="I222" s="1">
        <v>246.88</v>
      </c>
      <c r="J222" s="1">
        <v>0.63</v>
      </c>
      <c r="K222" s="1">
        <v>0</v>
      </c>
      <c r="L222" s="1">
        <v>0</v>
      </c>
      <c r="M222" s="1">
        <v>0</v>
      </c>
      <c r="N222"/>
      <c r="O222"/>
      <c r="P222"/>
      <c r="Q222"/>
    </row>
    <row r="223" spans="1:17" x14ac:dyDescent="0.25">
      <c r="A223" s="1" t="s">
        <v>444</v>
      </c>
      <c r="B223" s="1" t="s">
        <v>50</v>
      </c>
      <c r="C223" s="1" t="s">
        <v>104</v>
      </c>
      <c r="D223" s="7">
        <f>(H223*Scoring!C$16)+(I223*Scoring!E$17)+(J223*Scoring!C$18)+(F223*Scoring!E$13)+(G223*Scoring!C$14)+(K223*Scoring!C$20)+(L223*Scoring!C$19)+(M223*Scoring!C$15)</f>
        <v>54.629000000000005</v>
      </c>
      <c r="E223" s="5">
        <f>SUMIF(Bye!A:A, B223, Bye!B:B)</f>
        <v>8</v>
      </c>
      <c r="F223" s="1">
        <v>0</v>
      </c>
      <c r="G223" s="1">
        <v>0</v>
      </c>
      <c r="H223" s="1">
        <v>20.57</v>
      </c>
      <c r="I223" s="1">
        <v>251.89</v>
      </c>
      <c r="J223" s="1">
        <v>1.51</v>
      </c>
      <c r="K223" s="1">
        <v>0.19</v>
      </c>
      <c r="L223" s="1">
        <v>0</v>
      </c>
      <c r="M223" s="1">
        <v>0</v>
      </c>
      <c r="N223"/>
      <c r="O223"/>
      <c r="P223"/>
      <c r="Q223"/>
    </row>
    <row r="224" spans="1:17" x14ac:dyDescent="0.25">
      <c r="A224" s="1" t="s">
        <v>427</v>
      </c>
      <c r="B224" s="1" t="s">
        <v>51</v>
      </c>
      <c r="C224" s="1" t="s">
        <v>103</v>
      </c>
      <c r="D224" s="7">
        <f>(H224*Scoring!C$16)+(I224*Scoring!E$17)+(J224*Scoring!C$18)+(F224*Scoring!E$13)+(G224*Scoring!C$14)+(K224*Scoring!C$20)+(L224*Scoring!C$19)+(M224*Scoring!C$15)</f>
        <v>54.568000000000005</v>
      </c>
      <c r="E224" s="5">
        <f>SUMIF(Bye!A:A, B224, Bye!B:B)</f>
        <v>14</v>
      </c>
      <c r="F224" s="1">
        <v>333.41</v>
      </c>
      <c r="G224" s="1">
        <v>2.11</v>
      </c>
      <c r="H224" s="1">
        <v>4.79</v>
      </c>
      <c r="I224" s="1">
        <v>27.37</v>
      </c>
      <c r="J224" s="1">
        <v>0.19</v>
      </c>
      <c r="K224" s="1">
        <v>0.1</v>
      </c>
      <c r="L224" s="1">
        <v>0</v>
      </c>
      <c r="M224" s="1">
        <v>0</v>
      </c>
      <c r="N224"/>
      <c r="O224"/>
      <c r="P224"/>
      <c r="Q224"/>
    </row>
    <row r="225" spans="1:17" x14ac:dyDescent="0.25">
      <c r="A225" s="1" t="s">
        <v>369</v>
      </c>
      <c r="B225" s="1" t="s">
        <v>43</v>
      </c>
      <c r="C225" s="1" t="s">
        <v>103</v>
      </c>
      <c r="D225" s="7">
        <f>(H225*Scoring!C$16)+(I225*Scoring!E$17)+(J225*Scoring!C$18)+(F225*Scoring!E$13)+(G225*Scoring!C$14)+(K225*Scoring!C$20)+(L225*Scoring!C$19)+(M225*Scoring!C$15)</f>
        <v>54.567</v>
      </c>
      <c r="E225" s="5">
        <f>SUMIF(Bye!A:A, B225, Bye!B:B)</f>
        <v>5</v>
      </c>
      <c r="F225" s="1">
        <v>228.38</v>
      </c>
      <c r="G225" s="1">
        <v>1.22</v>
      </c>
      <c r="H225" s="1">
        <v>15.28</v>
      </c>
      <c r="I225" s="1">
        <v>69.290000000000006</v>
      </c>
      <c r="J225" s="1">
        <v>0.45</v>
      </c>
      <c r="K225" s="1">
        <v>0.5</v>
      </c>
      <c r="L225" s="1">
        <v>0</v>
      </c>
      <c r="M225" s="1">
        <v>0</v>
      </c>
      <c r="N225"/>
      <c r="O225"/>
      <c r="P225"/>
      <c r="Q225"/>
    </row>
    <row r="226" spans="1:17" x14ac:dyDescent="0.25">
      <c r="A226" s="1" t="s">
        <v>437</v>
      </c>
      <c r="B226" s="1" t="s">
        <v>56</v>
      </c>
      <c r="C226" s="1" t="s">
        <v>103</v>
      </c>
      <c r="D226" s="7">
        <f>(H226*Scoring!C$16)+(I226*Scoring!E$17)+(J226*Scoring!C$18)+(F226*Scoring!E$13)+(G226*Scoring!C$14)+(K226*Scoring!C$20)+(L226*Scoring!C$19)+(M226*Scoring!C$15)</f>
        <v>54.28</v>
      </c>
      <c r="E226" s="5">
        <f>SUMIF(Bye!A:A, B226, Bye!B:B)</f>
        <v>12</v>
      </c>
      <c r="F226" s="1">
        <v>289.14</v>
      </c>
      <c r="G226" s="1">
        <v>2.27</v>
      </c>
      <c r="H226" s="1">
        <v>7.7</v>
      </c>
      <c r="I226" s="1">
        <v>37.46</v>
      </c>
      <c r="J226" s="1">
        <v>0.05</v>
      </c>
      <c r="K226" s="1">
        <v>0</v>
      </c>
      <c r="L226" s="1">
        <v>0</v>
      </c>
      <c r="M226" s="1">
        <v>0</v>
      </c>
      <c r="N226"/>
      <c r="O226"/>
      <c r="P226"/>
      <c r="Q226"/>
    </row>
    <row r="227" spans="1:17" x14ac:dyDescent="0.25">
      <c r="A227" t="s">
        <v>328</v>
      </c>
      <c r="B227" t="s">
        <v>16</v>
      </c>
      <c r="C227" s="1" t="s">
        <v>104</v>
      </c>
      <c r="D227" s="7">
        <f>(H227*Scoring!C$16)+(I227*Scoring!E$17)+(J227*Scoring!C$18)+(F227*Scoring!E$13)+(G227*Scoring!C$14)+(K227*Scoring!C$20)+(L227*Scoring!C$19)+(M227*Scoring!C$15)</f>
        <v>54.231000000000002</v>
      </c>
      <c r="E227" s="5">
        <f>SUMIF(Bye!A:A, B227, Bye!B:B)</f>
        <v>10</v>
      </c>
      <c r="F227" s="1">
        <v>13.96</v>
      </c>
      <c r="G227" s="1">
        <v>0</v>
      </c>
      <c r="H227" s="1">
        <v>21.51</v>
      </c>
      <c r="I227" s="1">
        <v>266.25</v>
      </c>
      <c r="J227" s="1">
        <v>0.9</v>
      </c>
      <c r="K227" s="1">
        <v>0.7</v>
      </c>
      <c r="L227" s="1">
        <v>0</v>
      </c>
      <c r="M227" s="1">
        <v>0</v>
      </c>
      <c r="N227"/>
      <c r="O227"/>
      <c r="P227"/>
      <c r="Q227"/>
    </row>
    <row r="228" spans="1:17" x14ac:dyDescent="0.25">
      <c r="A228" s="1" t="s">
        <v>389</v>
      </c>
      <c r="B228" s="1" t="s">
        <v>24</v>
      </c>
      <c r="C228" s="1" t="s">
        <v>104</v>
      </c>
      <c r="D228" s="7">
        <f>(H228*Scoring!C$16)+(I228*Scoring!E$17)+(J228*Scoring!C$18)+(F228*Scoring!E$13)+(G228*Scoring!C$14)+(K228*Scoring!C$20)+(L228*Scoring!C$19)+(M228*Scoring!C$15)</f>
        <v>54.073999999999991</v>
      </c>
      <c r="E228" s="5">
        <f>SUMIF(Bye!A:A, B228, Bye!B:B)</f>
        <v>9</v>
      </c>
      <c r="F228" s="1">
        <v>30.5</v>
      </c>
      <c r="G228" s="1">
        <v>0.1</v>
      </c>
      <c r="H228" s="1">
        <v>16.89</v>
      </c>
      <c r="I228" s="1">
        <v>212.64</v>
      </c>
      <c r="J228" s="1">
        <v>2.17</v>
      </c>
      <c r="K228" s="1">
        <v>0.75</v>
      </c>
      <c r="L228" s="1">
        <v>0</v>
      </c>
      <c r="M228" s="1">
        <v>0</v>
      </c>
      <c r="N228"/>
      <c r="O228"/>
      <c r="P228"/>
      <c r="Q228"/>
    </row>
    <row r="229" spans="1:17" x14ac:dyDescent="0.25">
      <c r="A229" t="s">
        <v>454</v>
      </c>
      <c r="B229" t="s">
        <v>17</v>
      </c>
      <c r="C229" s="1" t="s">
        <v>104</v>
      </c>
      <c r="D229" s="7">
        <f>(H229*Scoring!C$16)+(I229*Scoring!E$17)+(J229*Scoring!C$18)+(F229*Scoring!E$13)+(G229*Scoring!C$14)+(K229*Scoring!C$20)+(L229*Scoring!C$19)+(M229*Scoring!C$15)</f>
        <v>53.778999999999996</v>
      </c>
      <c r="E229" s="5">
        <f>SUMIF(Bye!A:A, B229, Bye!B:B)</f>
        <v>6</v>
      </c>
      <c r="F229" s="1">
        <v>16.600000000000001</v>
      </c>
      <c r="G229" s="1">
        <v>0.05</v>
      </c>
      <c r="H229" s="1">
        <v>20.38</v>
      </c>
      <c r="I229" s="1">
        <v>235.19</v>
      </c>
      <c r="J229" s="1">
        <v>1.32</v>
      </c>
      <c r="K229" s="1">
        <v>0</v>
      </c>
      <c r="L229" s="1">
        <v>0</v>
      </c>
      <c r="M229" s="1">
        <v>0</v>
      </c>
      <c r="N229"/>
      <c r="O229"/>
      <c r="P229"/>
      <c r="Q229"/>
    </row>
    <row r="230" spans="1:17" x14ac:dyDescent="0.25">
      <c r="A230" s="1" t="s">
        <v>514</v>
      </c>
      <c r="B230" s="1" t="s">
        <v>23</v>
      </c>
      <c r="C230" s="1" t="s">
        <v>121</v>
      </c>
      <c r="D230" s="7">
        <f>(H230*Scoring!C$16)+(I230*Scoring!E$17)+(J230*Scoring!C$18)+(F230*Scoring!E$13)+(G230*Scoring!C$14)+(K230*Scoring!C$20)+(L230*Scoring!C$19)+(M230*Scoring!C$15)</f>
        <v>53.655999999999999</v>
      </c>
      <c r="E230" s="5">
        <f>SUMIF(Bye!A:A, B230, Bye!B:B)</f>
        <v>7</v>
      </c>
      <c r="F230" s="1">
        <v>0</v>
      </c>
      <c r="G230" s="1">
        <v>0</v>
      </c>
      <c r="H230" s="1">
        <v>22.8</v>
      </c>
      <c r="I230" s="1">
        <v>255.56</v>
      </c>
      <c r="J230" s="1">
        <v>0.9</v>
      </c>
      <c r="K230" s="1">
        <v>0.1</v>
      </c>
      <c r="L230" s="1">
        <v>0</v>
      </c>
      <c r="M230" s="1">
        <v>0</v>
      </c>
      <c r="N230"/>
      <c r="O230"/>
      <c r="P230"/>
      <c r="Q230"/>
    </row>
    <row r="231" spans="1:17" x14ac:dyDescent="0.25">
      <c r="A231" t="s">
        <v>368</v>
      </c>
      <c r="B231" t="s">
        <v>48</v>
      </c>
      <c r="C231" s="1" t="s">
        <v>103</v>
      </c>
      <c r="D231" s="7">
        <f>(H231*Scoring!C$16)+(I231*Scoring!E$17)+(J231*Scoring!C$18)+(F231*Scoring!E$13)+(G231*Scoring!C$14)+(K231*Scoring!C$20)+(L231*Scoring!C$19)+(M231*Scoring!C$15)</f>
        <v>53.315000000000005</v>
      </c>
      <c r="E231" s="5">
        <f>SUMIF(Bye!A:A, B231, Bye!B:B)</f>
        <v>9</v>
      </c>
      <c r="F231" s="1">
        <v>331</v>
      </c>
      <c r="G231" s="1">
        <v>1.51</v>
      </c>
      <c r="H231" s="1">
        <v>4.58</v>
      </c>
      <c r="I231" s="1">
        <v>36.950000000000003</v>
      </c>
      <c r="J231" s="1">
        <v>0.48</v>
      </c>
      <c r="K231" s="1">
        <v>0</v>
      </c>
      <c r="L231" s="1">
        <v>0</v>
      </c>
      <c r="M231" s="1">
        <v>0</v>
      </c>
      <c r="N231"/>
      <c r="O231"/>
      <c r="P231"/>
      <c r="Q231"/>
    </row>
    <row r="232" spans="1:17" x14ac:dyDescent="0.25">
      <c r="A232" s="1" t="s">
        <v>375</v>
      </c>
      <c r="B232" s="1" t="s">
        <v>43</v>
      </c>
      <c r="C232" s="1" t="s">
        <v>104</v>
      </c>
      <c r="D232" s="7">
        <f>(H232*Scoring!C$16)+(I232*Scoring!E$17)+(J232*Scoring!C$18)+(F232*Scoring!E$13)+(G232*Scoring!C$14)+(K232*Scoring!C$20)+(L232*Scoring!C$19)+(M232*Scoring!C$15)</f>
        <v>52.76</v>
      </c>
      <c r="E232" s="5">
        <f>SUMIF(Bye!A:A, B232, Bye!B:B)</f>
        <v>5</v>
      </c>
      <c r="F232" s="1">
        <v>7.65</v>
      </c>
      <c r="G232" s="1">
        <v>0</v>
      </c>
      <c r="H232" s="1">
        <v>17.21</v>
      </c>
      <c r="I232" s="1">
        <v>228.85</v>
      </c>
      <c r="J232" s="1">
        <v>2</v>
      </c>
      <c r="K232" s="1">
        <v>0.1</v>
      </c>
      <c r="L232" s="1">
        <v>0</v>
      </c>
      <c r="M232" s="1">
        <v>0</v>
      </c>
      <c r="N232"/>
      <c r="O232"/>
      <c r="P232"/>
      <c r="Q232"/>
    </row>
    <row r="233" spans="1:17" x14ac:dyDescent="0.25">
      <c r="A233" s="1" t="s">
        <v>365</v>
      </c>
      <c r="B233" s="1" t="s">
        <v>31</v>
      </c>
      <c r="C233" s="1" t="s">
        <v>103</v>
      </c>
      <c r="D233" s="7">
        <f>(H233*Scoring!C$16)+(I233*Scoring!E$17)+(J233*Scoring!C$18)+(F233*Scoring!E$13)+(G233*Scoring!C$14)+(K233*Scoring!C$20)+(L233*Scoring!C$19)+(M233*Scoring!C$15)</f>
        <v>52.656999999999996</v>
      </c>
      <c r="E233" s="5">
        <f>SUMIF(Bye!A:A, B233, Bye!B:B)</f>
        <v>9</v>
      </c>
      <c r="F233" s="1">
        <v>276.37</v>
      </c>
      <c r="G233" s="1">
        <v>1.1499999999999999</v>
      </c>
      <c r="H233" s="1">
        <v>10.210000000000001</v>
      </c>
      <c r="I233" s="1">
        <v>74.099999999999994</v>
      </c>
      <c r="J233" s="1">
        <v>0.15</v>
      </c>
      <c r="K233" s="1">
        <v>0.4</v>
      </c>
      <c r="L233" s="1">
        <v>0</v>
      </c>
      <c r="M233" s="1">
        <v>0</v>
      </c>
      <c r="N233"/>
      <c r="O233"/>
      <c r="P233"/>
      <c r="Q233"/>
    </row>
    <row r="234" spans="1:17" x14ac:dyDescent="0.25">
      <c r="A234" s="1" t="s">
        <v>474</v>
      </c>
      <c r="B234" s="1" t="s">
        <v>17</v>
      </c>
      <c r="C234" s="1" t="s">
        <v>121</v>
      </c>
      <c r="D234" s="7">
        <f>(H234*Scoring!C$16)+(I234*Scoring!E$17)+(J234*Scoring!C$18)+(F234*Scoring!E$13)+(G234*Scoring!C$14)+(K234*Scoring!C$20)+(L234*Scoring!C$19)+(M234*Scoring!C$15)</f>
        <v>52.008000000000003</v>
      </c>
      <c r="E234" s="5">
        <f>SUMIF(Bye!A:A, B234, Bye!B:B)</f>
        <v>6</v>
      </c>
      <c r="F234" s="1">
        <v>0</v>
      </c>
      <c r="G234" s="1">
        <v>0</v>
      </c>
      <c r="H234" s="1">
        <v>20.41</v>
      </c>
      <c r="I234" s="1">
        <v>221.98</v>
      </c>
      <c r="J234" s="1">
        <v>1.6</v>
      </c>
      <c r="K234" s="1">
        <v>0.2</v>
      </c>
      <c r="L234" s="1">
        <v>0</v>
      </c>
      <c r="M234" s="1">
        <v>0</v>
      </c>
      <c r="N234"/>
      <c r="O234"/>
      <c r="P234"/>
      <c r="Q234"/>
    </row>
    <row r="235" spans="1:17" x14ac:dyDescent="0.25">
      <c r="A235" t="s">
        <v>455</v>
      </c>
      <c r="B235" t="s">
        <v>38</v>
      </c>
      <c r="C235" s="1" t="s">
        <v>104</v>
      </c>
      <c r="D235" s="7">
        <f>(H235*Scoring!C$16)+(I235*Scoring!E$17)+(J235*Scoring!C$18)+(F235*Scoring!E$13)+(G235*Scoring!C$14)+(K235*Scoring!C$20)+(L235*Scoring!C$19)+(M235*Scoring!C$15)</f>
        <v>50.962000000000003</v>
      </c>
      <c r="E235" s="5">
        <f>SUMIF(Bye!A:A, B235, Bye!B:B)</f>
        <v>10</v>
      </c>
      <c r="F235" s="1">
        <v>1</v>
      </c>
      <c r="G235" s="1">
        <v>0</v>
      </c>
      <c r="H235" s="1">
        <v>20.46</v>
      </c>
      <c r="I235" s="1">
        <v>242.02</v>
      </c>
      <c r="J235" s="1">
        <v>1.05</v>
      </c>
      <c r="K235" s="1">
        <v>0.1</v>
      </c>
      <c r="L235" s="1">
        <v>0</v>
      </c>
      <c r="M235" s="1">
        <v>0</v>
      </c>
      <c r="N235"/>
      <c r="O235"/>
      <c r="P235"/>
      <c r="Q235"/>
    </row>
    <row r="236" spans="1:17" x14ac:dyDescent="0.25">
      <c r="A236" s="1" t="s">
        <v>493</v>
      </c>
      <c r="B236" s="1" t="s">
        <v>45</v>
      </c>
      <c r="C236" s="1" t="s">
        <v>103</v>
      </c>
      <c r="D236" s="7">
        <f>(H236*Scoring!C$16)+(I236*Scoring!E$17)+(J236*Scoring!C$18)+(F236*Scoring!E$13)+(G236*Scoring!C$14)+(K236*Scoring!C$20)+(L236*Scoring!C$19)+(M236*Scoring!C$15)</f>
        <v>50.841999999999999</v>
      </c>
      <c r="E236" s="5">
        <f>SUMIF(Bye!A:A, B236, Bye!B:B)</f>
        <v>12</v>
      </c>
      <c r="F236" s="1">
        <v>276.52</v>
      </c>
      <c r="G236" s="1">
        <v>2.52</v>
      </c>
      <c r="H236" s="1">
        <v>4.7</v>
      </c>
      <c r="I236" s="1">
        <v>35.299999999999997</v>
      </c>
      <c r="J236" s="1">
        <v>0.09</v>
      </c>
      <c r="K236" s="1">
        <v>0.7</v>
      </c>
      <c r="L236" s="1">
        <v>0</v>
      </c>
      <c r="M236" s="1">
        <v>0</v>
      </c>
      <c r="N236"/>
      <c r="O236"/>
      <c r="P236"/>
      <c r="Q236"/>
    </row>
    <row r="237" spans="1:17" x14ac:dyDescent="0.25">
      <c r="A237" s="1" t="s">
        <v>331</v>
      </c>
      <c r="B237" s="1" t="s">
        <v>28</v>
      </c>
      <c r="C237" s="1" t="s">
        <v>104</v>
      </c>
      <c r="D237" s="7">
        <f>(H237*Scoring!C$16)+(I237*Scoring!E$17)+(J237*Scoring!C$18)+(F237*Scoring!E$13)+(G237*Scoring!C$14)+(K237*Scoring!C$20)+(L237*Scoring!C$19)+(M237*Scoring!C$15)</f>
        <v>49.882000000000005</v>
      </c>
      <c r="E237" s="5">
        <f>SUMIF(Bye!A:A, B237, Bye!B:B)</f>
        <v>5</v>
      </c>
      <c r="F237" s="1">
        <v>0</v>
      </c>
      <c r="G237" s="1">
        <v>0</v>
      </c>
      <c r="H237" s="1">
        <v>18.760000000000002</v>
      </c>
      <c r="I237" s="1">
        <v>221.22</v>
      </c>
      <c r="J237" s="1">
        <v>1.5</v>
      </c>
      <c r="K237" s="1">
        <v>0</v>
      </c>
      <c r="L237" s="1">
        <v>0</v>
      </c>
      <c r="M237" s="1">
        <v>0</v>
      </c>
      <c r="N237"/>
      <c r="O237"/>
      <c r="P237"/>
      <c r="Q237"/>
    </row>
    <row r="238" spans="1:17" x14ac:dyDescent="0.25">
      <c r="A238" s="1" t="s">
        <v>401</v>
      </c>
      <c r="B238" s="1" t="s">
        <v>41</v>
      </c>
      <c r="C238" s="1" t="s">
        <v>104</v>
      </c>
      <c r="D238" s="7">
        <f>(H238*Scoring!C$16)+(I238*Scoring!E$17)+(J238*Scoring!C$18)+(F238*Scoring!E$13)+(G238*Scoring!C$14)+(K238*Scoring!C$20)+(L238*Scoring!C$19)+(M238*Scoring!C$15)</f>
        <v>49.300000000000004</v>
      </c>
      <c r="E238" s="5">
        <f>SUMIF(Bye!A:A, B238, Bye!B:B)</f>
        <v>6</v>
      </c>
      <c r="F238" s="1">
        <v>0</v>
      </c>
      <c r="G238" s="1">
        <v>0</v>
      </c>
      <c r="H238" s="1">
        <v>17.79</v>
      </c>
      <c r="I238" s="1">
        <v>214.1</v>
      </c>
      <c r="J238" s="1">
        <v>1.75</v>
      </c>
      <c r="K238" s="1">
        <v>0.4</v>
      </c>
      <c r="L238" s="1">
        <v>0</v>
      </c>
      <c r="M238" s="1">
        <v>0</v>
      </c>
      <c r="N238"/>
      <c r="O238"/>
      <c r="P238"/>
      <c r="Q238"/>
    </row>
    <row r="239" spans="1:17" x14ac:dyDescent="0.25">
      <c r="A239" s="1" t="s">
        <v>257</v>
      </c>
      <c r="B239" s="1" t="s">
        <v>35</v>
      </c>
      <c r="C239" s="1" t="s">
        <v>104</v>
      </c>
      <c r="D239" s="7">
        <f>(H239*Scoring!C$16)+(I239*Scoring!E$17)+(J239*Scoring!C$18)+(F239*Scoring!E$13)+(G239*Scoring!C$14)+(K239*Scoring!C$20)+(L239*Scoring!C$19)+(M239*Scoring!C$15)</f>
        <v>47.420999999999992</v>
      </c>
      <c r="E239" s="5">
        <f>SUMIF(Bye!A:A, B239, Bye!B:B)</f>
        <v>8</v>
      </c>
      <c r="F239" s="1">
        <v>13.91</v>
      </c>
      <c r="G239" s="1">
        <v>0</v>
      </c>
      <c r="H239" s="1">
        <v>17.27</v>
      </c>
      <c r="I239" s="1">
        <v>215</v>
      </c>
      <c r="J239" s="1">
        <v>1.31</v>
      </c>
      <c r="K239" s="1">
        <v>0.6</v>
      </c>
      <c r="L239" s="1">
        <v>0</v>
      </c>
      <c r="M239" s="1">
        <v>0</v>
      </c>
      <c r="N239"/>
      <c r="O239"/>
      <c r="P239"/>
      <c r="Q239"/>
    </row>
    <row r="240" spans="1:17" x14ac:dyDescent="0.25">
      <c r="A240" s="1" t="s">
        <v>432</v>
      </c>
      <c r="B240" s="1" t="s">
        <v>28</v>
      </c>
      <c r="C240" s="1" t="s">
        <v>103</v>
      </c>
      <c r="D240" s="7">
        <f>(H240*Scoring!C$16)+(I240*Scoring!E$17)+(J240*Scoring!C$18)+(F240*Scoring!E$13)+(G240*Scoring!C$14)+(K240*Scoring!C$20)+(L240*Scoring!C$19)+(M240*Scoring!C$15)</f>
        <v>47.262000000000008</v>
      </c>
      <c r="E240" s="5">
        <f>SUMIF(Bye!A:A, B240, Bye!B:B)</f>
        <v>5</v>
      </c>
      <c r="F240" s="1">
        <v>176.86</v>
      </c>
      <c r="G240" s="1">
        <v>2.52</v>
      </c>
      <c r="H240" s="1">
        <v>8.1999999999999993</v>
      </c>
      <c r="I240" s="1">
        <v>54.56</v>
      </c>
      <c r="J240" s="1">
        <v>0.2</v>
      </c>
      <c r="K240" s="1">
        <v>0.4</v>
      </c>
      <c r="L240" s="1">
        <v>0</v>
      </c>
      <c r="M240" s="1">
        <v>0</v>
      </c>
      <c r="N240"/>
      <c r="O240"/>
      <c r="P240"/>
      <c r="Q240"/>
    </row>
    <row r="241" spans="1:17" x14ac:dyDescent="0.25">
      <c r="A241" s="1" t="s">
        <v>91</v>
      </c>
      <c r="B241" s="1" t="s">
        <v>26</v>
      </c>
      <c r="C241" s="1" t="s">
        <v>104</v>
      </c>
      <c r="D241" s="7">
        <f>(H241*Scoring!C$16)+(I241*Scoring!E$17)+(J241*Scoring!C$18)+(F241*Scoring!E$13)+(G241*Scoring!C$14)+(K241*Scoring!C$20)+(L241*Scoring!C$19)+(M241*Scoring!C$15)</f>
        <v>47.253999999999998</v>
      </c>
      <c r="E241" s="5">
        <f>SUMIF(Bye!A:A, B241, Bye!B:B)</f>
        <v>11</v>
      </c>
      <c r="F241" s="1">
        <v>19.899999999999999</v>
      </c>
      <c r="G241" s="1">
        <v>0.1</v>
      </c>
      <c r="H241" s="1">
        <v>18.95</v>
      </c>
      <c r="I241" s="1">
        <v>186.14</v>
      </c>
      <c r="J241" s="1">
        <v>1.2</v>
      </c>
      <c r="K241" s="1">
        <v>0.1</v>
      </c>
      <c r="L241" s="1">
        <v>0</v>
      </c>
      <c r="M241" s="1">
        <v>0</v>
      </c>
      <c r="N241"/>
      <c r="O241"/>
      <c r="P241"/>
      <c r="Q241"/>
    </row>
    <row r="242" spans="1:17" x14ac:dyDescent="0.25">
      <c r="A242" t="s">
        <v>235</v>
      </c>
      <c r="B242" t="s">
        <v>42</v>
      </c>
      <c r="C242" s="1" t="s">
        <v>104</v>
      </c>
      <c r="D242" s="7">
        <f>(H242*Scoring!C$16)+(I242*Scoring!E$17)+(J242*Scoring!C$18)+(F242*Scoring!E$13)+(G242*Scoring!C$14)+(K242*Scoring!C$20)+(L242*Scoring!C$19)+(M242*Scoring!C$15)</f>
        <v>46.856999999999999</v>
      </c>
      <c r="E242" s="5">
        <f>SUMIF(Bye!A:A, B242, Bye!B:B)</f>
        <v>8</v>
      </c>
      <c r="F242" s="1">
        <v>6.45</v>
      </c>
      <c r="G242" s="1">
        <v>0.05</v>
      </c>
      <c r="H242" s="1">
        <v>16.45</v>
      </c>
      <c r="I242" s="1">
        <v>188.22</v>
      </c>
      <c r="J242" s="1">
        <v>1.79</v>
      </c>
      <c r="K242" s="1">
        <v>0.1</v>
      </c>
      <c r="L242" s="1">
        <v>0</v>
      </c>
      <c r="M242" s="1">
        <v>0</v>
      </c>
      <c r="N242"/>
      <c r="O242"/>
      <c r="P242"/>
      <c r="Q242"/>
    </row>
    <row r="243" spans="1:17" x14ac:dyDescent="0.25">
      <c r="A243" s="1" t="s">
        <v>267</v>
      </c>
      <c r="B243" s="1" t="s">
        <v>35</v>
      </c>
      <c r="C243" s="1" t="s">
        <v>121</v>
      </c>
      <c r="D243" s="7">
        <f>(H243*Scoring!C$16)+(I243*Scoring!E$17)+(J243*Scoring!C$18)+(F243*Scoring!E$13)+(G243*Scoring!C$14)+(K243*Scoring!C$20)+(L243*Scoring!C$19)+(M243*Scoring!C$15)</f>
        <v>45.048999999999999</v>
      </c>
      <c r="E243" s="5">
        <f>SUMIF(Bye!A:A, B243, Bye!B:B)</f>
        <v>8</v>
      </c>
      <c r="F243" s="1">
        <v>0</v>
      </c>
      <c r="G243" s="1">
        <v>0</v>
      </c>
      <c r="H243" s="1">
        <v>19.5</v>
      </c>
      <c r="I243" s="1">
        <v>177.89</v>
      </c>
      <c r="J243" s="1">
        <v>1.36</v>
      </c>
      <c r="K243" s="1">
        <v>0.4</v>
      </c>
      <c r="L243" s="1">
        <v>0</v>
      </c>
      <c r="M243" s="1">
        <v>0</v>
      </c>
      <c r="N243"/>
      <c r="O243"/>
      <c r="P243"/>
      <c r="Q243"/>
    </row>
    <row r="244" spans="1:17" x14ac:dyDescent="0.25">
      <c r="A244" s="1" t="s">
        <v>456</v>
      </c>
      <c r="B244" s="1" t="s">
        <v>56</v>
      </c>
      <c r="C244" s="1" t="s">
        <v>104</v>
      </c>
      <c r="D244" s="7">
        <f>(H244*Scoring!C$16)+(I244*Scoring!E$17)+(J244*Scoring!C$18)+(F244*Scoring!E$13)+(G244*Scoring!C$14)+(K244*Scoring!C$20)+(L244*Scoring!C$19)+(M244*Scoring!C$15)</f>
        <v>43.585000000000001</v>
      </c>
      <c r="E244" s="5">
        <f>SUMIF(Bye!A:A, B244, Bye!B:B)</f>
        <v>12</v>
      </c>
      <c r="F244" s="1">
        <v>0.35</v>
      </c>
      <c r="G244" s="1">
        <v>0</v>
      </c>
      <c r="H244" s="1">
        <v>21.3</v>
      </c>
      <c r="I244" s="1">
        <v>208.5</v>
      </c>
      <c r="J244" s="1">
        <v>0.25</v>
      </c>
      <c r="K244" s="1">
        <v>0.1</v>
      </c>
      <c r="L244" s="1">
        <v>0</v>
      </c>
      <c r="M244" s="1">
        <v>0</v>
      </c>
      <c r="N244"/>
      <c r="O244"/>
      <c r="P244"/>
      <c r="Q244"/>
    </row>
    <row r="245" spans="1:17" x14ac:dyDescent="0.25">
      <c r="A245" t="s">
        <v>435</v>
      </c>
      <c r="B245" t="s">
        <v>28</v>
      </c>
      <c r="C245" s="1" t="s">
        <v>103</v>
      </c>
      <c r="D245" s="7">
        <f>(H245*Scoring!C$16)+(I245*Scoring!E$17)+(J245*Scoring!C$18)+(F245*Scoring!E$13)+(G245*Scoring!C$14)+(K245*Scoring!C$20)+(L245*Scoring!C$19)+(M245*Scoring!C$15)</f>
        <v>43.467000000000006</v>
      </c>
      <c r="E245" s="5">
        <f>SUMIF(Bye!A:A, B245, Bye!B:B)</f>
        <v>5</v>
      </c>
      <c r="F245" s="1">
        <v>164.37</v>
      </c>
      <c r="G245" s="1">
        <v>1</v>
      </c>
      <c r="H245" s="1">
        <v>10.07</v>
      </c>
      <c r="I245" s="1">
        <v>91.4</v>
      </c>
      <c r="J245" s="1">
        <v>0.32</v>
      </c>
      <c r="K245" s="1">
        <v>0.1</v>
      </c>
      <c r="L245" s="1">
        <v>0</v>
      </c>
      <c r="M245" s="1">
        <v>0</v>
      </c>
      <c r="N245"/>
      <c r="O245"/>
      <c r="P245"/>
      <c r="Q245"/>
    </row>
    <row r="246" spans="1:17" x14ac:dyDescent="0.25">
      <c r="A246" s="1" t="s">
        <v>366</v>
      </c>
      <c r="B246" s="1" t="s">
        <v>45</v>
      </c>
      <c r="C246" s="1" t="s">
        <v>103</v>
      </c>
      <c r="D246" s="7">
        <f>(H246*Scoring!C$16)+(I246*Scoring!E$17)+(J246*Scoring!C$18)+(F246*Scoring!E$13)+(G246*Scoring!C$14)+(K246*Scoring!C$20)+(L246*Scoring!C$19)+(M246*Scoring!C$15)</f>
        <v>43.392000000000003</v>
      </c>
      <c r="E246" s="5">
        <f>SUMIF(Bye!A:A, B246, Bye!B:B)</f>
        <v>12</v>
      </c>
      <c r="F246" s="1">
        <v>142.82</v>
      </c>
      <c r="G246" s="1">
        <v>3.38</v>
      </c>
      <c r="H246" s="1">
        <v>4.96</v>
      </c>
      <c r="I246" s="1">
        <v>39.700000000000003</v>
      </c>
      <c r="J246" s="1">
        <v>0.05</v>
      </c>
      <c r="K246" s="1">
        <v>0.4</v>
      </c>
      <c r="L246" s="1">
        <v>0</v>
      </c>
      <c r="M246" s="1">
        <v>0</v>
      </c>
      <c r="N246"/>
      <c r="O246"/>
      <c r="P246"/>
      <c r="Q246"/>
    </row>
    <row r="247" spans="1:17" x14ac:dyDescent="0.25">
      <c r="A247" t="s">
        <v>429</v>
      </c>
      <c r="B247" t="s">
        <v>33</v>
      </c>
      <c r="C247" s="1" t="s">
        <v>103</v>
      </c>
      <c r="D247" s="7">
        <f>(H247*Scoring!C$16)+(I247*Scoring!E$17)+(J247*Scoring!C$18)+(F247*Scoring!E$13)+(G247*Scoring!C$14)+(K247*Scoring!C$20)+(L247*Scoring!C$19)+(M247*Scoring!C$15)</f>
        <v>42.956000000000003</v>
      </c>
      <c r="E247" s="5">
        <f>SUMIF(Bye!A:A, B247, Bye!B:B)</f>
        <v>14</v>
      </c>
      <c r="F247" s="1">
        <v>167.57</v>
      </c>
      <c r="G247" s="1">
        <v>1.3</v>
      </c>
      <c r="H247" s="1">
        <v>9.39</v>
      </c>
      <c r="I247" s="1">
        <v>76.09</v>
      </c>
      <c r="J247" s="1">
        <v>0.35</v>
      </c>
      <c r="K247" s="1">
        <v>0.7</v>
      </c>
      <c r="L247" s="1">
        <v>0</v>
      </c>
      <c r="M247" s="1">
        <v>0</v>
      </c>
      <c r="N247"/>
      <c r="O247"/>
      <c r="P247"/>
      <c r="Q247"/>
    </row>
    <row r="248" spans="1:17" x14ac:dyDescent="0.25">
      <c r="A248" s="1" t="s">
        <v>438</v>
      </c>
      <c r="B248" s="1" t="s">
        <v>21</v>
      </c>
      <c r="C248" s="1" t="s">
        <v>103</v>
      </c>
      <c r="D248" s="7">
        <f>(H248*Scoring!C$16)+(I248*Scoring!E$17)+(J248*Scoring!C$18)+(F248*Scoring!E$13)+(G248*Scoring!C$14)+(K248*Scoring!C$20)+(L248*Scoring!C$19)+(M248*Scoring!C$15)</f>
        <v>42.587000000000003</v>
      </c>
      <c r="E248" s="5">
        <f>SUMIF(Bye!A:A, B248, Bye!B:B)</f>
        <v>8</v>
      </c>
      <c r="F248" s="1">
        <v>185.13</v>
      </c>
      <c r="G248" s="1">
        <v>1.39</v>
      </c>
      <c r="H248" s="1">
        <v>8</v>
      </c>
      <c r="I248" s="1">
        <v>63.74</v>
      </c>
      <c r="J248" s="1">
        <v>0.43</v>
      </c>
      <c r="K248" s="1">
        <v>1.22</v>
      </c>
      <c r="L248" s="1">
        <v>0</v>
      </c>
      <c r="M248" s="1">
        <v>0</v>
      </c>
      <c r="N248"/>
      <c r="O248"/>
      <c r="P248"/>
      <c r="Q248"/>
    </row>
    <row r="249" spans="1:17" x14ac:dyDescent="0.25">
      <c r="A249" s="1" t="s">
        <v>387</v>
      </c>
      <c r="B249" s="1" t="s">
        <v>51</v>
      </c>
      <c r="C249" s="1" t="s">
        <v>104</v>
      </c>
      <c r="D249" s="7">
        <f>(H249*Scoring!C$16)+(I249*Scoring!E$17)+(J249*Scoring!C$18)+(F249*Scoring!E$13)+(G249*Scoring!C$14)+(K249*Scoring!C$20)+(L249*Scoring!C$19)+(M249*Scoring!C$15)</f>
        <v>42.072999999999993</v>
      </c>
      <c r="E249" s="5">
        <f>SUMIF(Bye!A:A, B249, Bye!B:B)</f>
        <v>14</v>
      </c>
      <c r="F249" s="1">
        <v>0.25</v>
      </c>
      <c r="G249" s="1">
        <v>0</v>
      </c>
      <c r="H249" s="1">
        <v>15.21</v>
      </c>
      <c r="I249" s="1">
        <v>197.38</v>
      </c>
      <c r="J249" s="1">
        <v>1.2</v>
      </c>
      <c r="K249" s="1">
        <v>0.1</v>
      </c>
      <c r="L249" s="1">
        <v>0</v>
      </c>
      <c r="M249" s="1">
        <v>0</v>
      </c>
      <c r="N249"/>
      <c r="O249"/>
      <c r="P249"/>
      <c r="Q249"/>
    </row>
    <row r="250" spans="1:17" x14ac:dyDescent="0.25">
      <c r="A250" t="s">
        <v>77</v>
      </c>
      <c r="B250" t="s">
        <v>12</v>
      </c>
      <c r="C250" s="1" t="s">
        <v>103</v>
      </c>
      <c r="D250" s="7">
        <f>(H250*Scoring!C$16)+(I250*Scoring!E$17)+(J250*Scoring!C$18)+(F250*Scoring!E$13)+(G250*Scoring!C$14)+(K250*Scoring!C$20)+(L250*Scoring!C$19)+(M250*Scoring!C$15)</f>
        <v>41.962000000000003</v>
      </c>
      <c r="E250" s="5">
        <f>SUMIF(Bye!A:A, B250, Bye!B:B)</f>
        <v>7</v>
      </c>
      <c r="F250" s="1">
        <v>144.61000000000001</v>
      </c>
      <c r="G250" s="1">
        <v>0.5</v>
      </c>
      <c r="H250" s="1">
        <v>12.45</v>
      </c>
      <c r="I250" s="1">
        <v>98.91</v>
      </c>
      <c r="J250" s="1">
        <v>0.36</v>
      </c>
      <c r="K250" s="1">
        <v>0</v>
      </c>
      <c r="L250" s="1">
        <v>0</v>
      </c>
      <c r="M250" s="1">
        <v>0</v>
      </c>
      <c r="N250"/>
      <c r="O250"/>
      <c r="P250"/>
      <c r="Q250"/>
    </row>
    <row r="251" spans="1:17" x14ac:dyDescent="0.25">
      <c r="A251" t="s">
        <v>241</v>
      </c>
      <c r="B251" t="s">
        <v>29</v>
      </c>
      <c r="C251" s="1" t="s">
        <v>104</v>
      </c>
      <c r="D251" s="7">
        <f>(H251*Scoring!C$16)+(I251*Scoring!E$17)+(J251*Scoring!C$18)+(F251*Scoring!E$13)+(G251*Scoring!C$14)+(K251*Scoring!C$20)+(L251*Scoring!C$19)+(M251*Scoring!C$15)</f>
        <v>41.482999999999997</v>
      </c>
      <c r="E251" s="5">
        <f>SUMIF(Bye!A:A, B251, Bye!B:B)</f>
        <v>9</v>
      </c>
      <c r="F251" s="1">
        <v>11.9</v>
      </c>
      <c r="G251" s="1">
        <v>0.05</v>
      </c>
      <c r="H251" s="1">
        <v>16.05</v>
      </c>
      <c r="I251" s="1">
        <v>162.63</v>
      </c>
      <c r="J251" s="1">
        <v>1.28</v>
      </c>
      <c r="K251" s="1">
        <v>0</v>
      </c>
      <c r="L251" s="1">
        <v>0</v>
      </c>
      <c r="M251" s="1">
        <v>0</v>
      </c>
      <c r="N251"/>
      <c r="O251"/>
      <c r="P251"/>
      <c r="Q251"/>
    </row>
    <row r="252" spans="1:17" x14ac:dyDescent="0.25">
      <c r="A252" s="1" t="s">
        <v>458</v>
      </c>
      <c r="B252" s="1" t="s">
        <v>14</v>
      </c>
      <c r="C252" s="1" t="s">
        <v>104</v>
      </c>
      <c r="D252" s="7">
        <f>(H252*Scoring!C$16)+(I252*Scoring!E$17)+(J252*Scoring!C$18)+(F252*Scoring!E$13)+(G252*Scoring!C$14)+(K252*Scoring!C$20)+(L252*Scoring!C$19)+(M252*Scoring!C$15)</f>
        <v>41.108999999999995</v>
      </c>
      <c r="E252" s="5">
        <f>SUMIF(Bye!A:A, B252, Bye!B:B)</f>
        <v>10</v>
      </c>
      <c r="F252" s="1">
        <v>0</v>
      </c>
      <c r="G252" s="1">
        <v>0</v>
      </c>
      <c r="H252" s="1">
        <v>17.73</v>
      </c>
      <c r="I252" s="1">
        <v>180.79</v>
      </c>
      <c r="J252" s="1">
        <v>0.9</v>
      </c>
      <c r="K252" s="1">
        <v>0.1</v>
      </c>
      <c r="L252" s="1">
        <v>0</v>
      </c>
      <c r="M252" s="1">
        <v>0</v>
      </c>
      <c r="N252"/>
      <c r="O252"/>
      <c r="P252"/>
      <c r="Q252"/>
    </row>
    <row r="253" spans="1:17" x14ac:dyDescent="0.25">
      <c r="A253" s="1" t="s">
        <v>248</v>
      </c>
      <c r="B253" s="1" t="s">
        <v>21</v>
      </c>
      <c r="C253" s="1" t="s">
        <v>104</v>
      </c>
      <c r="D253" s="7">
        <f>(H253*Scoring!C$16)+(I253*Scoring!E$17)+(J253*Scoring!C$18)+(F253*Scoring!E$13)+(G253*Scoring!C$14)+(K253*Scoring!C$20)+(L253*Scoring!C$19)+(M253*Scoring!C$15)</f>
        <v>41.083000000000006</v>
      </c>
      <c r="E253" s="5">
        <f>SUMIF(Bye!A:A, B253, Bye!B:B)</f>
        <v>8</v>
      </c>
      <c r="F253" s="1">
        <v>11.9</v>
      </c>
      <c r="G253" s="1">
        <v>0</v>
      </c>
      <c r="H253" s="1">
        <v>15.75</v>
      </c>
      <c r="I253" s="1">
        <v>169.53</v>
      </c>
      <c r="J253" s="1">
        <v>1.23</v>
      </c>
      <c r="K253" s="1">
        <v>0.19</v>
      </c>
      <c r="L253" s="1">
        <v>0</v>
      </c>
      <c r="M253" s="1">
        <v>0</v>
      </c>
      <c r="N253"/>
      <c r="O253"/>
      <c r="P253"/>
      <c r="Q253"/>
    </row>
    <row r="254" spans="1:17" x14ac:dyDescent="0.25">
      <c r="A254" s="1" t="s">
        <v>101</v>
      </c>
      <c r="B254" s="1" t="s">
        <v>51</v>
      </c>
      <c r="C254" s="1" t="s">
        <v>104</v>
      </c>
      <c r="D254" s="7">
        <f>(H254*Scoring!C$16)+(I254*Scoring!E$17)+(J254*Scoring!C$18)+(F254*Scoring!E$13)+(G254*Scoring!C$14)+(K254*Scoring!C$20)+(L254*Scoring!C$19)+(M254*Scoring!C$15)</f>
        <v>40.897999999999996</v>
      </c>
      <c r="E254" s="5">
        <f>SUMIF(Bye!A:A, B254, Bye!B:B)</f>
        <v>14</v>
      </c>
      <c r="F254" s="1">
        <v>6.65</v>
      </c>
      <c r="G254" s="1">
        <v>0.05</v>
      </c>
      <c r="H254" s="1">
        <v>15.85</v>
      </c>
      <c r="I254" s="1">
        <v>184.43</v>
      </c>
      <c r="J254" s="1">
        <v>0.94</v>
      </c>
      <c r="K254" s="1">
        <v>0</v>
      </c>
      <c r="L254" s="1">
        <v>0</v>
      </c>
      <c r="M254" s="1">
        <v>0</v>
      </c>
      <c r="N254"/>
      <c r="O254"/>
      <c r="P254"/>
      <c r="Q254"/>
    </row>
    <row r="255" spans="1:17" x14ac:dyDescent="0.25">
      <c r="A255" t="s">
        <v>390</v>
      </c>
      <c r="B255" t="s">
        <v>19</v>
      </c>
      <c r="C255" s="1" t="s">
        <v>104</v>
      </c>
      <c r="D255" s="7">
        <f>(H255*Scoring!C$16)+(I255*Scoring!E$17)+(J255*Scoring!C$18)+(F255*Scoring!E$13)+(G255*Scoring!C$14)+(K255*Scoring!C$20)+(L255*Scoring!C$19)+(M255*Scoring!C$15)</f>
        <v>38.941000000000003</v>
      </c>
      <c r="E255" s="5">
        <f>SUMIF(Bye!A:A, B255, Bye!B:B)</f>
        <v>8</v>
      </c>
      <c r="F255" s="1">
        <v>13</v>
      </c>
      <c r="G255" s="1">
        <v>0.1</v>
      </c>
      <c r="H255" s="1">
        <v>15.94</v>
      </c>
      <c r="I255" s="1">
        <v>170.01</v>
      </c>
      <c r="J255" s="1">
        <v>0.7</v>
      </c>
      <c r="K255" s="1">
        <v>0.1</v>
      </c>
      <c r="L255" s="1">
        <v>0</v>
      </c>
      <c r="M255" s="1">
        <v>0</v>
      </c>
      <c r="N255"/>
      <c r="O255"/>
      <c r="P255"/>
      <c r="Q255"/>
    </row>
    <row r="256" spans="1:17" x14ac:dyDescent="0.25">
      <c r="A256" s="1" t="s">
        <v>460</v>
      </c>
      <c r="B256" s="1" t="s">
        <v>41</v>
      </c>
      <c r="C256" s="1" t="s">
        <v>104</v>
      </c>
      <c r="D256" s="7">
        <f>(H256*Scoring!C$16)+(I256*Scoring!E$17)+(J256*Scoring!C$18)+(F256*Scoring!E$13)+(G256*Scoring!C$14)+(K256*Scoring!C$20)+(L256*Scoring!C$19)+(M256*Scoring!C$15)</f>
        <v>38.828000000000003</v>
      </c>
      <c r="E256" s="5">
        <f>SUMIF(Bye!A:A, B256, Bye!B:B)</f>
        <v>6</v>
      </c>
      <c r="F256" s="1">
        <v>1.31</v>
      </c>
      <c r="G256" s="1">
        <v>0</v>
      </c>
      <c r="H256" s="1">
        <v>14</v>
      </c>
      <c r="I256" s="1">
        <v>143.16999999999999</v>
      </c>
      <c r="J256" s="1">
        <v>1.73</v>
      </c>
      <c r="K256" s="1">
        <v>0</v>
      </c>
      <c r="L256" s="1">
        <v>0</v>
      </c>
      <c r="M256" s="1">
        <v>0</v>
      </c>
      <c r="N256"/>
      <c r="O256"/>
      <c r="P256"/>
      <c r="Q256"/>
    </row>
    <row r="257" spans="1:17" x14ac:dyDescent="0.25">
      <c r="A257" s="1" t="s">
        <v>433</v>
      </c>
      <c r="B257" s="1" t="s">
        <v>46</v>
      </c>
      <c r="C257" s="1" t="s">
        <v>103</v>
      </c>
      <c r="D257" s="7">
        <f>(H257*Scoring!C$16)+(I257*Scoring!E$17)+(J257*Scoring!C$18)+(F257*Scoring!E$13)+(G257*Scoring!C$14)+(K257*Scoring!C$20)+(L257*Scoring!C$19)+(M257*Scoring!C$15)</f>
        <v>38.614000000000004</v>
      </c>
      <c r="E257" s="5">
        <f>SUMIF(Bye!A:A, B257, Bye!B:B)</f>
        <v>11</v>
      </c>
      <c r="F257" s="1">
        <v>197.5</v>
      </c>
      <c r="G257" s="1">
        <v>1.55</v>
      </c>
      <c r="H257" s="1">
        <v>5.0999999999999996</v>
      </c>
      <c r="I257" s="1">
        <v>42.64</v>
      </c>
      <c r="J257" s="1">
        <v>0.15</v>
      </c>
      <c r="K257" s="1">
        <v>0.7</v>
      </c>
      <c r="L257" s="1">
        <v>0</v>
      </c>
      <c r="M257" s="1">
        <v>0</v>
      </c>
      <c r="N257"/>
      <c r="O257"/>
      <c r="P257"/>
      <c r="Q257"/>
    </row>
    <row r="258" spans="1:17" x14ac:dyDescent="0.25">
      <c r="A258" s="1" t="s">
        <v>211</v>
      </c>
      <c r="B258" s="1" t="s">
        <v>14</v>
      </c>
      <c r="C258" s="1" t="s">
        <v>103</v>
      </c>
      <c r="D258" s="7">
        <f>(H258*Scoring!C$16)+(I258*Scoring!E$17)+(J258*Scoring!C$18)+(F258*Scoring!E$13)+(G258*Scoring!C$14)+(K258*Scoring!C$20)+(L258*Scoring!C$19)+(M258*Scoring!C$15)</f>
        <v>38.411999999999999</v>
      </c>
      <c r="E258" s="5">
        <f>SUMIF(Bye!A:A, B258, Bye!B:B)</f>
        <v>10</v>
      </c>
      <c r="F258" s="1">
        <v>132.81</v>
      </c>
      <c r="G258" s="1">
        <v>0.8</v>
      </c>
      <c r="H258" s="1">
        <v>10.55</v>
      </c>
      <c r="I258" s="1">
        <v>86.81</v>
      </c>
      <c r="J258" s="1">
        <v>0.2</v>
      </c>
      <c r="K258" s="1">
        <v>0.1</v>
      </c>
      <c r="L258" s="1">
        <v>0</v>
      </c>
      <c r="M258" s="1">
        <v>0</v>
      </c>
      <c r="N258"/>
      <c r="O258"/>
      <c r="P258"/>
      <c r="Q258"/>
    </row>
    <row r="259" spans="1:17" x14ac:dyDescent="0.25">
      <c r="A259" t="s">
        <v>93</v>
      </c>
      <c r="B259" t="s">
        <v>23</v>
      </c>
      <c r="C259" s="1" t="s">
        <v>104</v>
      </c>
      <c r="D259" s="7">
        <f>(H259*Scoring!C$16)+(I259*Scoring!E$17)+(J259*Scoring!C$18)+(F259*Scoring!E$13)+(G259*Scoring!C$14)+(K259*Scoring!C$20)+(L259*Scoring!C$19)+(M259*Scoring!C$15)</f>
        <v>38.269999999999996</v>
      </c>
      <c r="E259" s="5">
        <f>SUMIF(Bye!A:A, B259, Bye!B:B)</f>
        <v>7</v>
      </c>
      <c r="F259" s="1">
        <v>2.25</v>
      </c>
      <c r="G259" s="1">
        <v>0</v>
      </c>
      <c r="H259" s="1">
        <v>15.2</v>
      </c>
      <c r="I259" s="1">
        <v>154.44999999999999</v>
      </c>
      <c r="J259" s="1">
        <v>1.25</v>
      </c>
      <c r="K259" s="1">
        <v>0.1</v>
      </c>
      <c r="L259" s="1">
        <v>0</v>
      </c>
      <c r="M259" s="1">
        <v>0</v>
      </c>
      <c r="N259"/>
      <c r="O259"/>
      <c r="P259"/>
      <c r="Q259"/>
    </row>
    <row r="260" spans="1:17" x14ac:dyDescent="0.25">
      <c r="A260" s="1" t="s">
        <v>453</v>
      </c>
      <c r="B260" s="1" t="s">
        <v>38</v>
      </c>
      <c r="C260" s="1" t="s">
        <v>104</v>
      </c>
      <c r="D260" s="7">
        <f>(H260*Scoring!C$16)+(I260*Scoring!E$17)+(J260*Scoring!C$18)+(F260*Scoring!E$13)+(G260*Scoring!C$14)+(K260*Scoring!C$20)+(L260*Scoring!C$19)+(M260*Scoring!C$15)</f>
        <v>37.44</v>
      </c>
      <c r="E260" s="5">
        <f>SUMIF(Bye!A:A, B260, Bye!B:B)</f>
        <v>10</v>
      </c>
      <c r="F260" s="1">
        <v>32.9</v>
      </c>
      <c r="G260" s="1">
        <v>0</v>
      </c>
      <c r="H260" s="1">
        <v>11.41</v>
      </c>
      <c r="I260" s="1">
        <v>133</v>
      </c>
      <c r="J260" s="1">
        <v>1.59</v>
      </c>
      <c r="K260" s="1">
        <v>0.1</v>
      </c>
      <c r="L260" s="1">
        <v>0</v>
      </c>
      <c r="M260" s="1">
        <v>0</v>
      </c>
      <c r="N260"/>
      <c r="O260"/>
      <c r="P260"/>
      <c r="Q260"/>
    </row>
    <row r="261" spans="1:17" x14ac:dyDescent="0.25">
      <c r="A261" s="1" t="s">
        <v>231</v>
      </c>
      <c r="B261" s="1" t="s">
        <v>23</v>
      </c>
      <c r="C261" s="1" t="s">
        <v>104</v>
      </c>
      <c r="D261" s="7">
        <f>(H261*Scoring!C$16)+(I261*Scoring!E$17)+(J261*Scoring!C$18)+(F261*Scoring!E$13)+(G261*Scoring!C$14)+(K261*Scoring!C$20)+(L261*Scoring!C$19)+(M261*Scoring!C$15)</f>
        <v>35.517000000000003</v>
      </c>
      <c r="E261" s="5">
        <f>SUMIF(Bye!A:A, B261, Bye!B:B)</f>
        <v>7</v>
      </c>
      <c r="F261" s="1">
        <v>0</v>
      </c>
      <c r="G261" s="1">
        <v>0</v>
      </c>
      <c r="H261" s="1">
        <v>13.68</v>
      </c>
      <c r="I261" s="1">
        <v>150.57</v>
      </c>
      <c r="J261" s="1">
        <v>1.1299999999999999</v>
      </c>
      <c r="K261" s="1">
        <v>0</v>
      </c>
      <c r="L261" s="1">
        <v>0</v>
      </c>
      <c r="M261" s="1">
        <v>0</v>
      </c>
      <c r="N261"/>
      <c r="O261"/>
      <c r="P261"/>
      <c r="Q261"/>
    </row>
    <row r="262" spans="1:17" x14ac:dyDescent="0.25">
      <c r="A262" s="1" t="s">
        <v>500</v>
      </c>
      <c r="B262" s="1" t="s">
        <v>31</v>
      </c>
      <c r="C262" s="1" t="s">
        <v>104</v>
      </c>
      <c r="D262" s="7">
        <f>(H262*Scoring!C$16)+(I262*Scoring!E$17)+(J262*Scoring!C$18)+(F262*Scoring!E$13)+(G262*Scoring!C$14)+(K262*Scoring!C$20)+(L262*Scoring!C$19)+(M262*Scoring!C$15)</f>
        <v>35.066000000000003</v>
      </c>
      <c r="E262" s="5">
        <f>SUMIF(Bye!A:A, B262, Bye!B:B)</f>
        <v>9</v>
      </c>
      <c r="F262" s="1">
        <v>0</v>
      </c>
      <c r="G262" s="1">
        <v>0</v>
      </c>
      <c r="H262" s="1">
        <v>14.41</v>
      </c>
      <c r="I262" s="1">
        <v>167.56</v>
      </c>
      <c r="J262" s="1">
        <v>0.65</v>
      </c>
      <c r="K262" s="1">
        <v>0</v>
      </c>
      <c r="L262" s="1">
        <v>0</v>
      </c>
      <c r="M262" s="1">
        <v>0</v>
      </c>
      <c r="N262"/>
      <c r="O262"/>
      <c r="P262"/>
      <c r="Q262"/>
    </row>
    <row r="263" spans="1:17" x14ac:dyDescent="0.25">
      <c r="A263" s="1" t="s">
        <v>517</v>
      </c>
      <c r="B263" s="1" t="s">
        <v>55</v>
      </c>
      <c r="C263" s="1" t="s">
        <v>121</v>
      </c>
      <c r="D263" s="7">
        <f>(H263*Scoring!C$16)+(I263*Scoring!E$17)+(J263*Scoring!C$18)+(F263*Scoring!E$13)+(G263*Scoring!C$14)+(K263*Scoring!C$20)+(L263*Scoring!C$19)+(M263*Scoring!C$15)</f>
        <v>33.690000000000005</v>
      </c>
      <c r="E263" s="5">
        <f>SUMIF(Bye!A:A, B263, Bye!B:B)</f>
        <v>12</v>
      </c>
      <c r="F263" s="1">
        <v>0</v>
      </c>
      <c r="G263" s="1">
        <v>0</v>
      </c>
      <c r="H263" s="1">
        <v>13.2</v>
      </c>
      <c r="I263" s="1">
        <v>151.9</v>
      </c>
      <c r="J263" s="1">
        <v>0.95</v>
      </c>
      <c r="K263" s="1">
        <v>0.4</v>
      </c>
      <c r="L263" s="1">
        <v>0</v>
      </c>
      <c r="M263" s="1">
        <v>0</v>
      </c>
      <c r="N263"/>
      <c r="O263"/>
      <c r="P263"/>
      <c r="Q263"/>
    </row>
    <row r="264" spans="1:17" x14ac:dyDescent="0.25">
      <c r="A264" s="1" t="s">
        <v>463</v>
      </c>
      <c r="B264" s="1" t="s">
        <v>14</v>
      </c>
      <c r="C264" s="1" t="s">
        <v>104</v>
      </c>
      <c r="D264" s="7">
        <f>(H264*Scoring!C$16)+(I264*Scoring!E$17)+(J264*Scoring!C$18)+(F264*Scoring!E$13)+(G264*Scoring!C$14)+(K264*Scoring!C$20)+(L264*Scoring!C$19)+(M264*Scoring!C$15)</f>
        <v>33.686</v>
      </c>
      <c r="E264" s="5">
        <f>SUMIF(Bye!A:A, B264, Bye!B:B)</f>
        <v>10</v>
      </c>
      <c r="F264" s="1">
        <v>0</v>
      </c>
      <c r="G264" s="1">
        <v>0</v>
      </c>
      <c r="H264" s="1">
        <v>12.17</v>
      </c>
      <c r="I264" s="1">
        <v>147.36000000000001</v>
      </c>
      <c r="J264" s="1">
        <v>1.1299999999999999</v>
      </c>
      <c r="K264" s="1">
        <v>0</v>
      </c>
      <c r="L264" s="1">
        <v>0</v>
      </c>
      <c r="M264" s="1">
        <v>0</v>
      </c>
      <c r="N264"/>
      <c r="O264"/>
      <c r="P264"/>
      <c r="Q264"/>
    </row>
    <row r="265" spans="1:17" x14ac:dyDescent="0.25">
      <c r="A265" s="1" t="s">
        <v>240</v>
      </c>
      <c r="B265" s="1" t="s">
        <v>28</v>
      </c>
      <c r="C265" s="1" t="s">
        <v>104</v>
      </c>
      <c r="D265" s="7">
        <f>(H265*Scoring!C$16)+(I265*Scoring!E$17)+(J265*Scoring!C$18)+(F265*Scoring!E$13)+(G265*Scoring!C$14)+(K265*Scoring!C$20)+(L265*Scoring!C$19)+(M265*Scoring!C$15)</f>
        <v>33.192</v>
      </c>
      <c r="E265" s="5">
        <f>SUMIF(Bye!A:A, B265, Bye!B:B)</f>
        <v>5</v>
      </c>
      <c r="F265" s="1">
        <v>0</v>
      </c>
      <c r="G265" s="1">
        <v>0</v>
      </c>
      <c r="H265" s="1">
        <v>9.86</v>
      </c>
      <c r="I265" s="1">
        <v>177.32</v>
      </c>
      <c r="J265" s="1">
        <v>1</v>
      </c>
      <c r="K265" s="1">
        <v>0.4</v>
      </c>
      <c r="L265" s="1">
        <v>0</v>
      </c>
      <c r="M265" s="1">
        <v>0</v>
      </c>
      <c r="N265"/>
      <c r="O265"/>
      <c r="P265"/>
      <c r="Q265"/>
    </row>
    <row r="266" spans="1:17" x14ac:dyDescent="0.25">
      <c r="A266" t="s">
        <v>380</v>
      </c>
      <c r="B266" t="s">
        <v>56</v>
      </c>
      <c r="C266" s="1" t="s">
        <v>104</v>
      </c>
      <c r="D266" s="7">
        <f>(H266*Scoring!C$16)+(I266*Scoring!E$17)+(J266*Scoring!C$18)+(F266*Scoring!E$13)+(G266*Scoring!C$14)+(K266*Scoring!C$20)+(L266*Scoring!C$19)+(M266*Scoring!C$15)</f>
        <v>32.931000000000004</v>
      </c>
      <c r="E266" s="5">
        <f>SUMIF(Bye!A:A, B266, Bye!B:B)</f>
        <v>12</v>
      </c>
      <c r="F266" s="1">
        <v>0</v>
      </c>
      <c r="G266" s="1">
        <v>0</v>
      </c>
      <c r="H266" s="1">
        <v>16.850000000000001</v>
      </c>
      <c r="I266" s="1">
        <v>131.81</v>
      </c>
      <c r="J266" s="1">
        <v>0.5</v>
      </c>
      <c r="K266" s="1">
        <v>0.1</v>
      </c>
      <c r="L266" s="1">
        <v>0</v>
      </c>
      <c r="M266" s="1">
        <v>0</v>
      </c>
      <c r="N266"/>
      <c r="O266"/>
      <c r="P266"/>
      <c r="Q266"/>
    </row>
    <row r="267" spans="1:17" x14ac:dyDescent="0.25">
      <c r="A267" s="1" t="s">
        <v>344</v>
      </c>
      <c r="B267" s="1" t="s">
        <v>28</v>
      </c>
      <c r="C267" s="1" t="s">
        <v>121</v>
      </c>
      <c r="D267" s="7">
        <f>(H267*Scoring!C$16)+(I267*Scoring!E$17)+(J267*Scoring!C$18)+(F267*Scoring!E$13)+(G267*Scoring!C$14)+(K267*Scoring!C$20)+(L267*Scoring!C$19)+(M267*Scoring!C$15)</f>
        <v>32.503</v>
      </c>
      <c r="E267" s="5">
        <f>SUMIF(Bye!A:A, B267, Bye!B:B)</f>
        <v>5</v>
      </c>
      <c r="F267" s="1">
        <v>0</v>
      </c>
      <c r="G267" s="1">
        <v>0</v>
      </c>
      <c r="H267" s="1">
        <v>13.95</v>
      </c>
      <c r="I267" s="1">
        <v>138.53</v>
      </c>
      <c r="J267" s="1">
        <v>0.8</v>
      </c>
      <c r="K267" s="1">
        <v>0.1</v>
      </c>
      <c r="L267" s="1">
        <v>0</v>
      </c>
      <c r="M267" s="1">
        <v>0</v>
      </c>
      <c r="N267"/>
      <c r="O267"/>
      <c r="P267"/>
      <c r="Q267"/>
    </row>
    <row r="268" spans="1:17" x14ac:dyDescent="0.25">
      <c r="A268" s="1" t="s">
        <v>506</v>
      </c>
      <c r="B268" s="1" t="s">
        <v>16</v>
      </c>
      <c r="C268" s="1" t="s">
        <v>104</v>
      </c>
      <c r="D268" s="7">
        <f>(H268*Scoring!C$16)+(I268*Scoring!E$17)+(J268*Scoring!C$18)+(F268*Scoring!E$13)+(G268*Scoring!C$14)+(K268*Scoring!C$20)+(L268*Scoring!C$19)+(M268*Scoring!C$15)</f>
        <v>32.435000000000002</v>
      </c>
      <c r="E268" s="5">
        <f>SUMIF(Bye!A:A, B268, Bye!B:B)</f>
        <v>10</v>
      </c>
      <c r="F268" s="1">
        <v>0</v>
      </c>
      <c r="G268" s="1">
        <v>0</v>
      </c>
      <c r="H268" s="1">
        <v>12.35</v>
      </c>
      <c r="I268" s="1">
        <v>124.45</v>
      </c>
      <c r="J268" s="1">
        <v>1.29</v>
      </c>
      <c r="K268" s="1">
        <v>0.1</v>
      </c>
      <c r="L268" s="1">
        <v>0</v>
      </c>
      <c r="M268" s="1">
        <v>0</v>
      </c>
      <c r="N268"/>
      <c r="O268"/>
      <c r="P268"/>
      <c r="Q268"/>
    </row>
    <row r="269" spans="1:17" x14ac:dyDescent="0.25">
      <c r="A269" s="1" t="s">
        <v>502</v>
      </c>
      <c r="B269" s="1" t="s">
        <v>44</v>
      </c>
      <c r="C269" s="1" t="s">
        <v>104</v>
      </c>
      <c r="D269" s="7">
        <f>(H269*Scoring!C$16)+(I269*Scoring!E$17)+(J269*Scoring!C$18)+(F269*Scoring!E$13)+(G269*Scoring!C$14)+(K269*Scoring!C$20)+(L269*Scoring!C$19)+(M269*Scoring!C$15)</f>
        <v>31.991</v>
      </c>
      <c r="E269" s="5">
        <f>SUMIF(Bye!A:A, B269, Bye!B:B)</f>
        <v>14</v>
      </c>
      <c r="F269" s="1">
        <v>0</v>
      </c>
      <c r="G269" s="1">
        <v>0</v>
      </c>
      <c r="H269" s="1">
        <v>11.7</v>
      </c>
      <c r="I269" s="1">
        <v>146.51</v>
      </c>
      <c r="J269" s="1">
        <v>0.94</v>
      </c>
      <c r="K269" s="1">
        <v>0</v>
      </c>
      <c r="L269" s="1">
        <v>0</v>
      </c>
      <c r="M269" s="1">
        <v>0</v>
      </c>
      <c r="N269"/>
      <c r="O269"/>
      <c r="P269"/>
      <c r="Q269"/>
    </row>
    <row r="270" spans="1:17" x14ac:dyDescent="0.25">
      <c r="A270" t="s">
        <v>340</v>
      </c>
      <c r="B270" t="s">
        <v>33</v>
      </c>
      <c r="C270" s="1" t="s">
        <v>104</v>
      </c>
      <c r="D270" s="7">
        <f>(H270*Scoring!C$16)+(I270*Scoring!E$17)+(J270*Scoring!C$18)+(F270*Scoring!E$13)+(G270*Scoring!C$14)+(K270*Scoring!C$20)+(L270*Scoring!C$19)+(M270*Scoring!C$15)</f>
        <v>31.061999999999998</v>
      </c>
      <c r="E270" s="5">
        <f>SUMIF(Bye!A:A, B270, Bye!B:B)</f>
        <v>14</v>
      </c>
      <c r="F270" s="1">
        <v>0</v>
      </c>
      <c r="G270" s="1">
        <v>0</v>
      </c>
      <c r="H270" s="1">
        <v>11.42</v>
      </c>
      <c r="I270" s="1">
        <v>151.41999999999999</v>
      </c>
      <c r="J270" s="1">
        <v>0.75</v>
      </c>
      <c r="K270" s="1">
        <v>0</v>
      </c>
      <c r="L270" s="1">
        <v>0</v>
      </c>
      <c r="M270" s="1">
        <v>0</v>
      </c>
      <c r="N270"/>
      <c r="O270"/>
      <c r="P270"/>
      <c r="Q270"/>
    </row>
    <row r="271" spans="1:17" x14ac:dyDescent="0.25">
      <c r="A271" s="1" t="s">
        <v>501</v>
      </c>
      <c r="B271" s="1" t="s">
        <v>17</v>
      </c>
      <c r="C271" s="1" t="s">
        <v>104</v>
      </c>
      <c r="D271" s="7">
        <f>(H271*Scoring!C$16)+(I271*Scoring!E$17)+(J271*Scoring!C$18)+(F271*Scoring!E$13)+(G271*Scoring!C$14)+(K271*Scoring!C$20)+(L271*Scoring!C$19)+(M271*Scoring!C$15)</f>
        <v>30.333000000000002</v>
      </c>
      <c r="E271" s="5">
        <f>SUMIF(Bye!A:A, B271, Bye!B:B)</f>
        <v>6</v>
      </c>
      <c r="F271" s="1">
        <v>1.21</v>
      </c>
      <c r="G271" s="1">
        <v>0</v>
      </c>
      <c r="H271" s="1">
        <v>11.88</v>
      </c>
      <c r="I271" s="1">
        <v>126.12</v>
      </c>
      <c r="J271" s="1">
        <v>0.97</v>
      </c>
      <c r="K271" s="1">
        <v>0.1</v>
      </c>
      <c r="L271" s="1">
        <v>0</v>
      </c>
      <c r="M271" s="1">
        <v>0</v>
      </c>
      <c r="N271"/>
      <c r="O271"/>
      <c r="P271"/>
      <c r="Q271"/>
    </row>
    <row r="272" spans="1:17" x14ac:dyDescent="0.25">
      <c r="A272" s="1" t="s">
        <v>431</v>
      </c>
      <c r="B272" s="1" t="s">
        <v>29</v>
      </c>
      <c r="C272" s="1" t="s">
        <v>103</v>
      </c>
      <c r="D272" s="7">
        <f>(H272*Scoring!C$16)+(I272*Scoring!E$17)+(J272*Scoring!C$18)+(F272*Scoring!E$13)+(G272*Scoring!C$14)+(K272*Scoring!C$20)+(L272*Scoring!C$19)+(M272*Scoring!C$15)</f>
        <v>29.01</v>
      </c>
      <c r="E272" s="5">
        <f>SUMIF(Bye!A:A, B272, Bye!B:B)</f>
        <v>9</v>
      </c>
      <c r="F272" s="1">
        <v>144.77000000000001</v>
      </c>
      <c r="G272" s="1">
        <v>1</v>
      </c>
      <c r="H272" s="1">
        <v>4.32</v>
      </c>
      <c r="I272" s="1">
        <v>37.130000000000003</v>
      </c>
      <c r="J272" s="1">
        <v>0.2</v>
      </c>
      <c r="K272" s="1">
        <v>0.7</v>
      </c>
      <c r="L272" s="1">
        <v>0</v>
      </c>
      <c r="M272" s="1">
        <v>0</v>
      </c>
      <c r="N272"/>
      <c r="O272"/>
      <c r="P272"/>
      <c r="Q272"/>
    </row>
    <row r="273" spans="1:17" x14ac:dyDescent="0.25">
      <c r="A273" s="1" t="s">
        <v>379</v>
      </c>
      <c r="B273" s="1" t="s">
        <v>44</v>
      </c>
      <c r="C273" s="1" t="s">
        <v>104</v>
      </c>
      <c r="D273" s="7">
        <f>(H273*Scoring!C$16)+(I273*Scoring!E$17)+(J273*Scoring!C$18)+(F273*Scoring!E$13)+(G273*Scoring!C$14)+(K273*Scoring!C$20)+(L273*Scoring!C$19)+(M273*Scoring!C$15)</f>
        <v>28.542000000000002</v>
      </c>
      <c r="E273" s="5">
        <f>SUMIF(Bye!A:A, B273, Bye!B:B)</f>
        <v>14</v>
      </c>
      <c r="F273" s="1">
        <v>0</v>
      </c>
      <c r="G273" s="1">
        <v>0</v>
      </c>
      <c r="H273" s="1">
        <v>8.7100000000000009</v>
      </c>
      <c r="I273" s="1">
        <v>129.32</v>
      </c>
      <c r="J273" s="1">
        <v>1.1499999999999999</v>
      </c>
      <c r="K273" s="1">
        <v>0</v>
      </c>
      <c r="L273" s="1">
        <v>0</v>
      </c>
      <c r="M273" s="1">
        <v>0</v>
      </c>
      <c r="N273"/>
      <c r="O273"/>
      <c r="P273"/>
      <c r="Q273"/>
    </row>
    <row r="274" spans="1:17" x14ac:dyDescent="0.25">
      <c r="A274" t="s">
        <v>377</v>
      </c>
      <c r="B274" t="s">
        <v>40</v>
      </c>
      <c r="C274" s="1" t="s">
        <v>104</v>
      </c>
      <c r="D274" s="7">
        <f>(H274*Scoring!C$16)+(I274*Scoring!E$17)+(J274*Scoring!C$18)+(F274*Scoring!E$13)+(G274*Scoring!C$14)+(K274*Scoring!C$20)+(L274*Scoring!C$19)+(M274*Scoring!C$15)</f>
        <v>28.012999999999998</v>
      </c>
      <c r="E274" s="5">
        <f>SUMIF(Bye!A:A, B274, Bye!B:B)</f>
        <v>10</v>
      </c>
      <c r="F274" s="1">
        <v>0</v>
      </c>
      <c r="G274" s="1">
        <v>0</v>
      </c>
      <c r="H274" s="1">
        <v>10.45</v>
      </c>
      <c r="I274" s="1">
        <v>116.63</v>
      </c>
      <c r="J274" s="1">
        <v>1</v>
      </c>
      <c r="K274" s="1">
        <v>0.1</v>
      </c>
      <c r="L274" s="1">
        <v>0</v>
      </c>
      <c r="M274" s="1">
        <v>0</v>
      </c>
      <c r="N274"/>
      <c r="O274"/>
      <c r="P274"/>
      <c r="Q274"/>
    </row>
    <row r="275" spans="1:17" x14ac:dyDescent="0.25">
      <c r="A275" s="1" t="s">
        <v>461</v>
      </c>
      <c r="B275" s="1" t="s">
        <v>28</v>
      </c>
      <c r="C275" s="1" t="s">
        <v>104</v>
      </c>
      <c r="D275" s="7">
        <f>(H275*Scoring!C$16)+(I275*Scoring!E$17)+(J275*Scoring!C$18)+(F275*Scoring!E$13)+(G275*Scoring!C$14)+(K275*Scoring!C$20)+(L275*Scoring!C$19)+(M275*Scoring!C$15)</f>
        <v>27.882999999999999</v>
      </c>
      <c r="E275" s="5">
        <f>SUMIF(Bye!A:A, B275, Bye!B:B)</f>
        <v>5</v>
      </c>
      <c r="F275" s="1">
        <v>0</v>
      </c>
      <c r="G275" s="1">
        <v>0</v>
      </c>
      <c r="H275" s="1">
        <v>8.5500000000000007</v>
      </c>
      <c r="I275" s="1">
        <v>85.33</v>
      </c>
      <c r="J275" s="1">
        <v>1.8</v>
      </c>
      <c r="K275" s="1">
        <v>0</v>
      </c>
      <c r="L275" s="1">
        <v>0</v>
      </c>
      <c r="M275" s="1">
        <v>0</v>
      </c>
      <c r="N275"/>
      <c r="O275"/>
      <c r="P275"/>
      <c r="Q275"/>
    </row>
    <row r="276" spans="1:17" x14ac:dyDescent="0.25">
      <c r="A276" t="s">
        <v>504</v>
      </c>
      <c r="B276" t="s">
        <v>25</v>
      </c>
      <c r="C276" s="1" t="s">
        <v>104</v>
      </c>
      <c r="D276" s="7">
        <f>(H276*Scoring!C$16)+(I276*Scoring!E$17)+(J276*Scoring!C$18)+(F276*Scoring!E$13)+(G276*Scoring!C$14)+(K276*Scoring!C$20)+(L276*Scoring!C$19)+(M276*Scoring!C$15)</f>
        <v>24.249000000000002</v>
      </c>
      <c r="E276" s="5">
        <f>SUMIF(Bye!A:A, B276, Bye!B:B)</f>
        <v>5</v>
      </c>
      <c r="F276" s="1">
        <v>13.6</v>
      </c>
      <c r="G276" s="1">
        <v>0.1</v>
      </c>
      <c r="H276" s="1">
        <v>6.07</v>
      </c>
      <c r="I276" s="1">
        <v>101.59</v>
      </c>
      <c r="J276" s="1">
        <v>1.01</v>
      </c>
      <c r="K276" s="1">
        <v>0</v>
      </c>
      <c r="L276" s="1">
        <v>0</v>
      </c>
      <c r="M276" s="1">
        <v>0</v>
      </c>
      <c r="N276"/>
      <c r="O276"/>
      <c r="P276"/>
      <c r="Q276"/>
    </row>
    <row r="277" spans="1:17" x14ac:dyDescent="0.25">
      <c r="A277" s="1" t="s">
        <v>259</v>
      </c>
      <c r="B277" s="1" t="s">
        <v>25</v>
      </c>
      <c r="C277" s="1" t="s">
        <v>104</v>
      </c>
      <c r="D277" s="7">
        <f>(H277*Scoring!C$16)+(I277*Scoring!E$17)+(J277*Scoring!C$18)+(F277*Scoring!E$13)+(G277*Scoring!C$14)+(K277*Scoring!C$20)+(L277*Scoring!C$19)+(M277*Scoring!C$15)</f>
        <v>21.951000000000001</v>
      </c>
      <c r="E277" s="5">
        <f>SUMIF(Bye!A:A, B277, Bye!B:B)</f>
        <v>5</v>
      </c>
      <c r="F277" s="1">
        <v>0</v>
      </c>
      <c r="G277" s="1">
        <v>0</v>
      </c>
      <c r="H277" s="1">
        <v>8.4499999999999993</v>
      </c>
      <c r="I277" s="1">
        <v>106.01</v>
      </c>
      <c r="J277" s="1">
        <v>0.5</v>
      </c>
      <c r="K277" s="1">
        <v>0.1</v>
      </c>
      <c r="L277" s="1">
        <v>0</v>
      </c>
      <c r="M277" s="1">
        <v>0</v>
      </c>
      <c r="N277"/>
      <c r="O277"/>
      <c r="P277"/>
      <c r="Q277"/>
    </row>
    <row r="278" spans="1:17" x14ac:dyDescent="0.25">
      <c r="A278" t="s">
        <v>486</v>
      </c>
      <c r="B278" t="s">
        <v>48</v>
      </c>
      <c r="C278" s="1" t="s">
        <v>104</v>
      </c>
      <c r="D278" s="7">
        <f>(H278*Scoring!C$16)+(I278*Scoring!E$17)+(J278*Scoring!C$18)+(F278*Scoring!E$13)+(G278*Scoring!C$14)+(K278*Scoring!C$20)+(L278*Scoring!C$19)+(M278*Scoring!C$15)</f>
        <v>20.690000000000005</v>
      </c>
      <c r="E278" s="5">
        <f>SUMIF(Bye!A:A, B278, Bye!B:B)</f>
        <v>9</v>
      </c>
      <c r="F278" s="1">
        <v>12.4</v>
      </c>
      <c r="G278" s="1">
        <v>0.1</v>
      </c>
      <c r="H278" s="1">
        <v>8.66</v>
      </c>
      <c r="I278" s="1">
        <v>80.900000000000006</v>
      </c>
      <c r="J278" s="1">
        <v>0.35</v>
      </c>
      <c r="K278" s="1">
        <v>0</v>
      </c>
      <c r="L278" s="1">
        <v>0</v>
      </c>
      <c r="M278" s="1">
        <v>0</v>
      </c>
      <c r="N278"/>
      <c r="O278"/>
      <c r="P278"/>
      <c r="Q278"/>
    </row>
    <row r="279" spans="1:17" x14ac:dyDescent="0.25">
      <c r="A279" t="s">
        <v>503</v>
      </c>
      <c r="B279" t="s">
        <v>12</v>
      </c>
      <c r="C279" s="1" t="s">
        <v>104</v>
      </c>
      <c r="D279" s="7">
        <f>(H279*Scoring!C$16)+(I279*Scoring!E$17)+(J279*Scoring!C$18)+(F279*Scoring!E$13)+(G279*Scoring!C$14)+(K279*Scoring!C$20)+(L279*Scoring!C$19)+(M279*Scoring!C$15)</f>
        <v>20.684000000000001</v>
      </c>
      <c r="E279" s="5">
        <f>SUMIF(Bye!A:A, B279, Bye!B:B)</f>
        <v>7</v>
      </c>
      <c r="F279" s="1">
        <v>7.75</v>
      </c>
      <c r="G279" s="1">
        <v>0.05</v>
      </c>
      <c r="H279" s="1">
        <v>6.32</v>
      </c>
      <c r="I279" s="1">
        <v>81.89</v>
      </c>
      <c r="J279" s="1">
        <v>0.85</v>
      </c>
      <c r="K279" s="1">
        <v>0</v>
      </c>
      <c r="L279" s="1">
        <v>0</v>
      </c>
      <c r="M279" s="1">
        <v>0</v>
      </c>
      <c r="N279"/>
      <c r="O279"/>
      <c r="P279"/>
      <c r="Q279"/>
    </row>
    <row r="280" spans="1:17" x14ac:dyDescent="0.25">
      <c r="A280" s="1" t="s">
        <v>505</v>
      </c>
      <c r="B280" s="1" t="s">
        <v>48</v>
      </c>
      <c r="C280" s="1" t="s">
        <v>104</v>
      </c>
      <c r="D280" s="7">
        <f>(H280*Scoring!C$16)+(I280*Scoring!E$17)+(J280*Scoring!C$18)+(F280*Scoring!E$13)+(G280*Scoring!C$14)+(K280*Scoring!C$20)+(L280*Scoring!C$19)+(M280*Scoring!C$15)</f>
        <v>20.404000000000003</v>
      </c>
      <c r="E280" s="5">
        <f>SUMIF(Bye!A:A, B280, Bye!B:B)</f>
        <v>9</v>
      </c>
      <c r="F280" s="1">
        <v>0</v>
      </c>
      <c r="G280" s="1">
        <v>0</v>
      </c>
      <c r="H280" s="1">
        <v>8.2100000000000009</v>
      </c>
      <c r="I280" s="1">
        <v>87.74</v>
      </c>
      <c r="J280" s="1">
        <v>0.56999999999999995</v>
      </c>
      <c r="K280" s="1">
        <v>0</v>
      </c>
      <c r="L280" s="1">
        <v>0</v>
      </c>
      <c r="M280" s="1">
        <v>0</v>
      </c>
      <c r="N280"/>
      <c r="O280"/>
      <c r="P280"/>
      <c r="Q280"/>
    </row>
    <row r="281" spans="1:17" x14ac:dyDescent="0.25">
      <c r="A281" s="1" t="s">
        <v>510</v>
      </c>
      <c r="B281" s="1" t="s">
        <v>28</v>
      </c>
      <c r="C281" s="1" t="s">
        <v>104</v>
      </c>
      <c r="D281" s="7">
        <f>(H281*Scoring!C$16)+(I281*Scoring!E$17)+(J281*Scoring!C$18)+(F281*Scoring!E$13)+(G281*Scoring!C$14)+(K281*Scoring!C$20)+(L281*Scoring!C$19)+(M281*Scoring!C$15)</f>
        <v>19.321999999999999</v>
      </c>
      <c r="E281" s="5">
        <f>SUMIF(Bye!A:A, B281, Bye!B:B)</f>
        <v>5</v>
      </c>
      <c r="F281" s="1">
        <v>21.9</v>
      </c>
      <c r="G281" s="1">
        <v>0.15</v>
      </c>
      <c r="H281" s="1">
        <v>5.85</v>
      </c>
      <c r="I281" s="1">
        <v>69.62</v>
      </c>
      <c r="J281" s="1">
        <v>0.56999999999999995</v>
      </c>
      <c r="K281" s="1">
        <v>0</v>
      </c>
      <c r="L281" s="1">
        <v>0</v>
      </c>
      <c r="M281" s="1">
        <v>0</v>
      </c>
      <c r="N281"/>
      <c r="O281"/>
      <c r="P281"/>
      <c r="Q281"/>
    </row>
    <row r="282" spans="1:17" x14ac:dyDescent="0.25">
      <c r="A282" s="1" t="s">
        <v>462</v>
      </c>
      <c r="B282" s="1" t="s">
        <v>48</v>
      </c>
      <c r="C282" s="1" t="s">
        <v>104</v>
      </c>
      <c r="D282" s="7">
        <f>(H282*Scoring!C$16)+(I282*Scoring!E$17)+(J282*Scoring!C$18)+(F282*Scoring!E$13)+(G282*Scoring!C$14)+(K282*Scoring!C$20)+(L282*Scoring!C$19)+(M282*Scoring!C$15)</f>
        <v>18.133000000000003</v>
      </c>
      <c r="E282" s="5">
        <f>SUMIF(Bye!A:A, B282, Bye!B:B)</f>
        <v>9</v>
      </c>
      <c r="F282" s="1">
        <v>0</v>
      </c>
      <c r="G282" s="1">
        <v>0</v>
      </c>
      <c r="H282" s="1">
        <v>7.41</v>
      </c>
      <c r="I282" s="1">
        <v>86.23</v>
      </c>
      <c r="J282" s="1">
        <v>0.35</v>
      </c>
      <c r="K282" s="1">
        <v>0</v>
      </c>
      <c r="L282" s="1">
        <v>0</v>
      </c>
      <c r="M282" s="1">
        <v>0</v>
      </c>
      <c r="N282"/>
      <c r="O282"/>
      <c r="P282"/>
      <c r="Q282"/>
    </row>
    <row r="283" spans="1:17" x14ac:dyDescent="0.25">
      <c r="A283" t="s">
        <v>511</v>
      </c>
      <c r="B283" t="s">
        <v>25</v>
      </c>
      <c r="C283" s="1" t="s">
        <v>104</v>
      </c>
      <c r="D283" s="7">
        <f>(H283*Scoring!C$16)+(I283*Scoring!E$17)+(J283*Scoring!C$18)+(F283*Scoring!E$13)+(G283*Scoring!C$14)+(K283*Scoring!C$20)+(L283*Scoring!C$19)+(M283*Scoring!C$15)</f>
        <v>16.841000000000001</v>
      </c>
      <c r="E283" s="5">
        <f>SUMIF(Bye!A:A, B283, Bye!B:B)</f>
        <v>5</v>
      </c>
      <c r="F283" s="1">
        <v>0</v>
      </c>
      <c r="G283" s="1">
        <v>0</v>
      </c>
      <c r="H283" s="1">
        <v>6.6</v>
      </c>
      <c r="I283" s="1">
        <v>68.209999999999994</v>
      </c>
      <c r="J283" s="1">
        <v>0.56999999999999995</v>
      </c>
      <c r="K283" s="1">
        <v>0</v>
      </c>
      <c r="L283" s="1">
        <v>0</v>
      </c>
      <c r="M283" s="1">
        <v>0</v>
      </c>
      <c r="N283"/>
      <c r="O283"/>
      <c r="P283"/>
      <c r="Q283"/>
    </row>
    <row r="284" spans="1:17" x14ac:dyDescent="0.25">
      <c r="A284" s="1" t="s">
        <v>509</v>
      </c>
      <c r="B284" s="1" t="s">
        <v>26</v>
      </c>
      <c r="C284" s="1" t="s">
        <v>104</v>
      </c>
      <c r="D284" s="7">
        <f>(H284*Scoring!C$16)+(I284*Scoring!E$17)+(J284*Scoring!C$18)+(F284*Scoring!E$13)+(G284*Scoring!C$14)+(K284*Scoring!C$20)+(L284*Scoring!C$19)+(M284*Scoring!C$15)</f>
        <v>16.324000000000002</v>
      </c>
      <c r="E284" s="5">
        <f>SUMIF(Bye!A:A, B284, Bye!B:B)</f>
        <v>11</v>
      </c>
      <c r="F284" s="1">
        <v>0</v>
      </c>
      <c r="G284" s="1">
        <v>0</v>
      </c>
      <c r="H284" s="1">
        <v>6.23</v>
      </c>
      <c r="I284" s="1">
        <v>72.739999999999995</v>
      </c>
      <c r="J284" s="1">
        <v>0.47</v>
      </c>
      <c r="K284" s="1">
        <v>0</v>
      </c>
      <c r="L284" s="1">
        <v>0</v>
      </c>
      <c r="M284" s="1">
        <v>0</v>
      </c>
      <c r="N284"/>
      <c r="O284"/>
      <c r="P284"/>
      <c r="Q284"/>
    </row>
    <row r="285" spans="1:17" x14ac:dyDescent="0.25">
      <c r="A285" s="1" t="s">
        <v>393</v>
      </c>
      <c r="B285" s="1" t="s">
        <v>12</v>
      </c>
      <c r="C285" s="1" t="s">
        <v>104</v>
      </c>
      <c r="D285" s="7">
        <f>(H285*Scoring!C$16)+(I285*Scoring!E$17)+(J285*Scoring!C$18)+(F285*Scoring!E$13)+(G285*Scoring!C$14)+(K285*Scoring!C$20)+(L285*Scoring!C$19)+(M285*Scoring!C$15)</f>
        <v>15.307</v>
      </c>
      <c r="E285" s="5">
        <f>SUMIF(Bye!A:A, B285, Bye!B:B)</f>
        <v>7</v>
      </c>
      <c r="F285" s="1">
        <v>9.56</v>
      </c>
      <c r="G285" s="1">
        <v>0</v>
      </c>
      <c r="H285" s="1">
        <v>4.62</v>
      </c>
      <c r="I285" s="1">
        <v>63.11</v>
      </c>
      <c r="J285" s="1">
        <v>0.56999999999999995</v>
      </c>
      <c r="K285" s="1">
        <v>0</v>
      </c>
      <c r="L285" s="1">
        <v>0</v>
      </c>
      <c r="M285" s="1">
        <v>0</v>
      </c>
      <c r="N285"/>
      <c r="O285"/>
      <c r="P285"/>
      <c r="Q285"/>
    </row>
    <row r="286" spans="1:17" x14ac:dyDescent="0.25">
      <c r="A286" s="1" t="s">
        <v>508</v>
      </c>
      <c r="B286" s="1" t="s">
        <v>55</v>
      </c>
      <c r="C286" s="1" t="s">
        <v>104</v>
      </c>
      <c r="D286" s="7">
        <f>(H286*Scoring!C$16)+(I286*Scoring!E$17)+(J286*Scoring!C$18)+(F286*Scoring!E$13)+(G286*Scoring!C$14)+(K286*Scoring!C$20)+(L286*Scoring!C$19)+(M286*Scoring!C$15)</f>
        <v>14.092000000000002</v>
      </c>
      <c r="E286" s="5">
        <f>SUMIF(Bye!A:A, B286, Bye!B:B)</f>
        <v>12</v>
      </c>
      <c r="F286" s="1">
        <v>0</v>
      </c>
      <c r="G286" s="1">
        <v>0</v>
      </c>
      <c r="H286" s="1">
        <v>4.6500000000000004</v>
      </c>
      <c r="I286" s="1">
        <v>76.42</v>
      </c>
      <c r="J286" s="1">
        <v>0.3</v>
      </c>
      <c r="K286" s="1">
        <v>0</v>
      </c>
      <c r="L286" s="1">
        <v>0</v>
      </c>
      <c r="M286" s="1">
        <v>0</v>
      </c>
      <c r="N286"/>
      <c r="O286"/>
      <c r="P286"/>
      <c r="Q286"/>
    </row>
    <row r="287" spans="1:17" x14ac:dyDescent="0.25">
      <c r="A287" s="1" t="s">
        <v>465</v>
      </c>
      <c r="B287" s="1" t="s">
        <v>24</v>
      </c>
      <c r="C287" s="1" t="s">
        <v>104</v>
      </c>
      <c r="D287" s="7">
        <f>(H287*Scoring!C$16)+(I287*Scoring!E$17)+(J287*Scoring!C$18)+(F287*Scoring!E$13)+(G287*Scoring!C$14)+(K287*Scoring!C$20)+(L287*Scoring!C$19)+(M287*Scoring!C$15)</f>
        <v>12.504999999999999</v>
      </c>
      <c r="E287" s="5">
        <f>SUMIF(Bye!A:A, B287, Bye!B:B)</f>
        <v>9</v>
      </c>
      <c r="F287" s="1">
        <v>0</v>
      </c>
      <c r="G287" s="1">
        <v>0</v>
      </c>
      <c r="H287" s="1">
        <v>4.55</v>
      </c>
      <c r="I287" s="1">
        <v>64.55</v>
      </c>
      <c r="J287" s="1">
        <v>0.25</v>
      </c>
      <c r="K287" s="1">
        <v>0</v>
      </c>
      <c r="L287" s="1">
        <v>0</v>
      </c>
      <c r="M287" s="1">
        <v>0</v>
      </c>
      <c r="N287"/>
      <c r="O287"/>
      <c r="P287"/>
      <c r="Q287"/>
    </row>
    <row r="288" spans="1:17" x14ac:dyDescent="0.25">
      <c r="A288" s="1" t="s">
        <v>507</v>
      </c>
      <c r="B288" s="1" t="s">
        <v>41</v>
      </c>
      <c r="C288" s="1" t="s">
        <v>104</v>
      </c>
      <c r="D288" s="7">
        <f>(H288*Scoring!C$16)+(I288*Scoring!E$17)+(J288*Scoring!C$18)+(F288*Scoring!E$13)+(G288*Scoring!C$14)+(K288*Scoring!C$20)+(L288*Scoring!C$19)+(M288*Scoring!C$15)</f>
        <v>10.29</v>
      </c>
      <c r="E288" s="5">
        <f>SUMIF(Bye!A:A, B288, Bye!B:B)</f>
        <v>6</v>
      </c>
      <c r="F288" s="1">
        <v>7.1</v>
      </c>
      <c r="G288" s="1">
        <v>0.05</v>
      </c>
      <c r="H288" s="1">
        <v>3.55</v>
      </c>
      <c r="I288" s="1">
        <v>39.799999999999997</v>
      </c>
      <c r="J288" s="1">
        <v>0.3</v>
      </c>
      <c r="K288" s="1">
        <v>0.05</v>
      </c>
      <c r="L288" s="1">
        <v>0</v>
      </c>
      <c r="M288" s="1">
        <v>0</v>
      </c>
      <c r="N288"/>
      <c r="O288"/>
      <c r="P288"/>
      <c r="Q28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7190-E442-4A86-856E-8CF526F68BD0}">
  <dimension ref="A1:L33"/>
  <sheetViews>
    <sheetView workbookViewId="0">
      <selection activeCell="C3" sqref="C3"/>
    </sheetView>
  </sheetViews>
  <sheetFormatPr defaultRowHeight="15" x14ac:dyDescent="0.25"/>
  <cols>
    <col min="1" max="1" width="24.140625" bestFit="1" customWidth="1"/>
    <col min="2" max="2" width="12.7109375" customWidth="1"/>
    <col min="3" max="3" width="9.140625" style="2"/>
    <col min="4" max="4" width="9.140625" style="3"/>
    <col min="5" max="12" width="9.140625" style="1"/>
  </cols>
  <sheetData>
    <row r="1" spans="1:12" x14ac:dyDescent="0.25">
      <c r="A1" t="s">
        <v>0</v>
      </c>
      <c r="B1" t="s">
        <v>194</v>
      </c>
      <c r="C1" s="2" t="s">
        <v>177</v>
      </c>
      <c r="D1" s="3" t="s">
        <v>199</v>
      </c>
      <c r="E1" s="1" t="s">
        <v>131</v>
      </c>
      <c r="F1" s="1" t="s">
        <v>125</v>
      </c>
      <c r="G1" s="1" t="s">
        <v>142</v>
      </c>
      <c r="H1" s="1" t="s">
        <v>143</v>
      </c>
      <c r="I1" s="1" t="s">
        <v>144</v>
      </c>
      <c r="J1" s="1" t="s">
        <v>134</v>
      </c>
      <c r="K1" s="1" t="s">
        <v>145</v>
      </c>
      <c r="L1" s="1" t="s">
        <v>4</v>
      </c>
    </row>
    <row r="2" spans="1:12" x14ac:dyDescent="0.25">
      <c r="A2" t="s">
        <v>282</v>
      </c>
      <c r="B2" t="s">
        <v>45</v>
      </c>
      <c r="C2" s="7">
        <f>(E2*Scoring!C$23)+(F2*Scoring!C$24)+(G2*Scoring!C$25)+(H2*Scoring!C$26)+(I2*Scoring!C$27)+(J2*Scoring!C$28)+(K2)</f>
        <v>148.62700000000001</v>
      </c>
      <c r="D2" s="3">
        <f>SUMIF(Bye!A:A, B2, Bye!B:B)</f>
        <v>12</v>
      </c>
      <c r="E2" s="1">
        <v>57.225000000000001</v>
      </c>
      <c r="F2" s="1">
        <v>13.625</v>
      </c>
      <c r="G2" s="1">
        <v>12.099</v>
      </c>
      <c r="H2" s="1">
        <v>17.004000000000001</v>
      </c>
      <c r="I2" s="1">
        <v>2.8340000000000001</v>
      </c>
      <c r="J2" s="1">
        <v>0.5</v>
      </c>
      <c r="K2" s="1">
        <v>21.95</v>
      </c>
      <c r="L2" s="10">
        <v>5869.759</v>
      </c>
    </row>
    <row r="3" spans="1:12" x14ac:dyDescent="0.25">
      <c r="A3" t="s">
        <v>298</v>
      </c>
      <c r="B3" t="s">
        <v>29</v>
      </c>
      <c r="C3" s="7">
        <f>(E3*Scoring!C$23)+(F3*Scoring!C$24)+(G3*Scoring!C$25)+(H3*Scoring!C$26)+(I3*Scoring!C$27)+(J3*Scoring!C$28)+(K3)</f>
        <v>148.60899999999998</v>
      </c>
      <c r="D3" s="3">
        <f>SUMIF(Bye!A:A, B3, Bye!B:B)</f>
        <v>9</v>
      </c>
      <c r="E3" s="1">
        <v>49.813000000000002</v>
      </c>
      <c r="F3" s="1">
        <v>14.715</v>
      </c>
      <c r="G3" s="1">
        <v>14.497</v>
      </c>
      <c r="H3" s="1">
        <v>24.524999999999999</v>
      </c>
      <c r="I3" s="1">
        <v>3.052</v>
      </c>
      <c r="J3" s="1">
        <v>0</v>
      </c>
      <c r="K3" s="1">
        <v>22.06</v>
      </c>
      <c r="L3" s="10">
        <v>6010.8050000000003</v>
      </c>
    </row>
    <row r="4" spans="1:12" x14ac:dyDescent="0.25">
      <c r="A4" t="s">
        <v>276</v>
      </c>
      <c r="B4" t="s">
        <v>23</v>
      </c>
      <c r="C4" s="7">
        <f>(E4*Scoring!C$23)+(F4*Scoring!C$24)+(G4*Scoring!C$25)+(H4*Scoring!C$26)+(I4*Scoring!C$27)+(J4*Scoring!C$28)+(K4)</f>
        <v>148.22199999999998</v>
      </c>
      <c r="D4" s="3">
        <f>SUMIF(Bye!A:A, B4, Bye!B:B)</f>
        <v>7</v>
      </c>
      <c r="E4" s="1">
        <v>49.268000000000001</v>
      </c>
      <c r="F4" s="1">
        <v>15.26</v>
      </c>
      <c r="G4" s="1">
        <v>13.843</v>
      </c>
      <c r="H4" s="1">
        <v>23.108000000000001</v>
      </c>
      <c r="I4" s="1">
        <v>2.9430000000000001</v>
      </c>
      <c r="J4" s="1">
        <v>0.5</v>
      </c>
      <c r="K4" s="1">
        <v>22.09</v>
      </c>
      <c r="L4" s="10">
        <v>6310.2280000000001</v>
      </c>
    </row>
    <row r="5" spans="1:12" x14ac:dyDescent="0.25">
      <c r="A5" t="s">
        <v>285</v>
      </c>
      <c r="B5" t="s">
        <v>17</v>
      </c>
      <c r="C5" s="7">
        <f>(E5*Scoring!C$23)+(F5*Scoring!C$24)+(G5*Scoring!C$25)+(H5*Scoring!C$26)+(I5*Scoring!C$27)+(J5*Scoring!C$28)+(K5)</f>
        <v>147.89800000000002</v>
      </c>
      <c r="D5" s="3">
        <f>SUMIF(Bye!A:A, B5, Bye!B:B)</f>
        <v>6</v>
      </c>
      <c r="E5" s="1">
        <v>51.884</v>
      </c>
      <c r="F5" s="1">
        <v>16.568000000000001</v>
      </c>
      <c r="G5" s="1">
        <v>10.9</v>
      </c>
      <c r="H5" s="1">
        <v>15.369</v>
      </c>
      <c r="I5" s="1">
        <v>2.9430000000000001</v>
      </c>
      <c r="J5" s="1">
        <v>0.5</v>
      </c>
      <c r="K5" s="1">
        <v>22.42</v>
      </c>
      <c r="L5" s="10">
        <v>6005.6819999999998</v>
      </c>
    </row>
    <row r="6" spans="1:12" x14ac:dyDescent="0.25">
      <c r="A6" t="s">
        <v>281</v>
      </c>
      <c r="B6" t="s">
        <v>16</v>
      </c>
      <c r="C6" s="7">
        <f>(E6*Scoring!C$23)+(F6*Scoring!C$24)+(G6*Scoring!C$25)+(H6*Scoring!C$26)+(I6*Scoring!C$27)+(J6*Scoring!C$28)+(K6)</f>
        <v>147.80800000000002</v>
      </c>
      <c r="D6" s="3">
        <f>SUMIF(Bye!A:A, B6, Bye!B:B)</f>
        <v>10</v>
      </c>
      <c r="E6" s="1">
        <v>56.68</v>
      </c>
      <c r="F6" s="1">
        <v>13.08</v>
      </c>
      <c r="G6" s="1">
        <v>11.227</v>
      </c>
      <c r="H6" s="1">
        <v>18.094000000000001</v>
      </c>
      <c r="I6" s="1">
        <v>2.8340000000000001</v>
      </c>
      <c r="J6" s="1">
        <v>0</v>
      </c>
      <c r="K6" s="1">
        <v>25.51</v>
      </c>
      <c r="L6" s="10">
        <v>6468.7139999999999</v>
      </c>
    </row>
    <row r="7" spans="1:12" x14ac:dyDescent="0.25">
      <c r="A7" t="s">
        <v>275</v>
      </c>
      <c r="B7" t="s">
        <v>12</v>
      </c>
      <c r="C7" s="7">
        <f>(E7*Scoring!C$23)+(F7*Scoring!C$24)+(G7*Scoring!C$25)+(H7*Scoring!C$26)+(I7*Scoring!C$27)+(J7*Scoring!C$28)+(K7)</f>
        <v>145.684</v>
      </c>
      <c r="D7" s="3">
        <f>SUMIF(Bye!A:A, B7, Bye!B:B)</f>
        <v>7</v>
      </c>
      <c r="E7" s="1">
        <v>57.116</v>
      </c>
      <c r="F7" s="1">
        <v>15.26</v>
      </c>
      <c r="G7" s="1">
        <v>10.573</v>
      </c>
      <c r="H7" s="1">
        <v>14.933</v>
      </c>
      <c r="I7" s="1">
        <v>2.5070000000000001</v>
      </c>
      <c r="J7" s="1">
        <v>0</v>
      </c>
      <c r="K7" s="1">
        <v>21.86</v>
      </c>
      <c r="L7" s="10">
        <v>5821.2539999999999</v>
      </c>
    </row>
    <row r="8" spans="1:12" x14ac:dyDescent="0.25">
      <c r="A8" t="s">
        <v>296</v>
      </c>
      <c r="B8" t="s">
        <v>33</v>
      </c>
      <c r="C8" s="7">
        <f>(E8*Scoring!C$23)+(F8*Scoring!C$24)+(G8*Scoring!C$25)+(H8*Scoring!C$26)+(I8*Scoring!C$27)+(J8*Scoring!C$28)+(K8)</f>
        <v>144.25299999999999</v>
      </c>
      <c r="D8" s="3">
        <f>SUMIF(Bye!A:A, B8, Bye!B:B)</f>
        <v>14</v>
      </c>
      <c r="E8" s="1">
        <v>55.045000000000002</v>
      </c>
      <c r="F8" s="1">
        <v>11.336</v>
      </c>
      <c r="G8" s="1">
        <v>12.971</v>
      </c>
      <c r="H8" s="1">
        <v>20.928000000000001</v>
      </c>
      <c r="I8" s="1">
        <v>2.2890000000000001</v>
      </c>
      <c r="J8" s="1">
        <v>0</v>
      </c>
      <c r="K8" s="1">
        <v>26.86</v>
      </c>
      <c r="L8" s="10">
        <v>6363.3109999999997</v>
      </c>
    </row>
    <row r="9" spans="1:12" x14ac:dyDescent="0.25">
      <c r="A9" t="s">
        <v>299</v>
      </c>
      <c r="B9" t="s">
        <v>43</v>
      </c>
      <c r="C9" s="7">
        <f>(E9*Scoring!C$23)+(F9*Scoring!C$24)+(G9*Scoring!C$25)+(H9*Scoring!C$26)+(I9*Scoring!C$27)+(J9*Scoring!C$28)+(K9)</f>
        <v>142.73499999999999</v>
      </c>
      <c r="D9" s="3">
        <f>SUMIF(Bye!A:A, B9, Bye!B:B)</f>
        <v>5</v>
      </c>
      <c r="E9" s="1">
        <v>48.069000000000003</v>
      </c>
      <c r="F9" s="1">
        <v>14.824</v>
      </c>
      <c r="G9" s="1">
        <v>13.189</v>
      </c>
      <c r="H9" s="1">
        <v>21.8</v>
      </c>
      <c r="I9" s="1">
        <v>2.7250000000000001</v>
      </c>
      <c r="J9" s="1">
        <v>0</v>
      </c>
      <c r="K9" s="1">
        <v>22.29</v>
      </c>
      <c r="L9" s="10">
        <v>6201.5550000000003</v>
      </c>
    </row>
    <row r="10" spans="1:12" x14ac:dyDescent="0.25">
      <c r="A10" t="s">
        <v>284</v>
      </c>
      <c r="B10" t="s">
        <v>28</v>
      </c>
      <c r="C10" s="7">
        <f>(E10*Scoring!C$23)+(F10*Scoring!C$24)+(G10*Scoring!C$25)+(H10*Scoring!C$26)+(I10*Scoring!C$27)+(J10*Scoring!C$28)+(K10)</f>
        <v>142.09900000000002</v>
      </c>
      <c r="D10" s="3">
        <f>SUMIF(Bye!A:A, B10, Bye!B:B)</f>
        <v>5</v>
      </c>
      <c r="E10" s="1">
        <v>50.249000000000002</v>
      </c>
      <c r="F10" s="1">
        <v>13.734</v>
      </c>
      <c r="G10" s="1">
        <v>12.862</v>
      </c>
      <c r="H10" s="1">
        <v>20.056000000000001</v>
      </c>
      <c r="I10" s="1">
        <v>2.3980000000000001</v>
      </c>
      <c r="J10" s="1">
        <v>0.5</v>
      </c>
      <c r="K10" s="1">
        <v>23.27</v>
      </c>
      <c r="L10" s="10">
        <v>6166.6750000000002</v>
      </c>
    </row>
    <row r="11" spans="1:12" x14ac:dyDescent="0.25">
      <c r="A11" t="s">
        <v>293</v>
      </c>
      <c r="B11" t="s">
        <v>41</v>
      </c>
      <c r="C11" s="7">
        <f>(E11*Scoring!C$23)+(F11*Scoring!C$24)+(G11*Scoring!C$25)+(H11*Scoring!C$26)+(I11*Scoring!C$27)+(J11*Scoring!C$28)+(K11)</f>
        <v>140.92699999999999</v>
      </c>
      <c r="D11" s="3">
        <f>SUMIF(Bye!A:A, B11, Bye!B:B)</f>
        <v>6</v>
      </c>
      <c r="E11" s="1">
        <v>49.813000000000002</v>
      </c>
      <c r="F11" s="1">
        <v>14.824</v>
      </c>
      <c r="G11" s="1">
        <v>11.118</v>
      </c>
      <c r="H11" s="1">
        <v>16.459</v>
      </c>
      <c r="I11" s="1">
        <v>2.7250000000000001</v>
      </c>
      <c r="J11" s="1">
        <v>0</v>
      </c>
      <c r="K11" s="1">
        <v>22.88</v>
      </c>
      <c r="L11" s="10">
        <v>5812.098</v>
      </c>
    </row>
    <row r="12" spans="1:12" x14ac:dyDescent="0.25">
      <c r="A12" t="s">
        <v>283</v>
      </c>
      <c r="B12" t="s">
        <v>35</v>
      </c>
      <c r="C12" s="7">
        <f>(E12*Scoring!C$23)+(F12*Scoring!C$24)+(G12*Scoring!C$25)+(H12*Scoring!C$26)+(I12*Scoring!C$27)+(J12*Scoring!C$28)+(K12)</f>
        <v>138.60900000000001</v>
      </c>
      <c r="D12" s="3">
        <f>SUMIF(Bye!A:A, B12, Bye!B:B)</f>
        <v>8</v>
      </c>
      <c r="E12" s="1">
        <v>46.978999999999999</v>
      </c>
      <c r="F12" s="1">
        <v>15.151</v>
      </c>
      <c r="G12" s="1">
        <v>10.464</v>
      </c>
      <c r="H12" s="1">
        <v>15.587</v>
      </c>
      <c r="I12" s="1">
        <v>2.7250000000000001</v>
      </c>
      <c r="J12" s="1">
        <v>0</v>
      </c>
      <c r="K12" s="1">
        <v>24.05</v>
      </c>
      <c r="L12" s="10">
        <v>6321.1279999999997</v>
      </c>
    </row>
    <row r="13" spans="1:12" x14ac:dyDescent="0.25">
      <c r="A13" t="s">
        <v>304</v>
      </c>
      <c r="B13" t="s">
        <v>56</v>
      </c>
      <c r="C13" s="7">
        <f>(E13*Scoring!C$23)+(F13*Scoring!C$24)+(G13*Scoring!C$25)+(H13*Scoring!C$26)+(I13*Scoring!C$27)+(J13*Scoring!C$28)+(K13)</f>
        <v>137.02699999999999</v>
      </c>
      <c r="D13" s="3">
        <f>SUMIF(Bye!A:A, B13, Bye!B:B)</f>
        <v>12</v>
      </c>
      <c r="E13" s="1">
        <v>50.030999999999999</v>
      </c>
      <c r="F13" s="1">
        <v>12.099</v>
      </c>
      <c r="G13" s="1">
        <v>11.227</v>
      </c>
      <c r="H13" s="1">
        <v>17.331</v>
      </c>
      <c r="I13" s="1">
        <v>2.2890000000000001</v>
      </c>
      <c r="J13" s="1">
        <v>0.5</v>
      </c>
      <c r="K13" s="1">
        <v>25.61</v>
      </c>
      <c r="L13" s="10">
        <v>6661.317</v>
      </c>
    </row>
    <row r="14" spans="1:12" x14ac:dyDescent="0.25">
      <c r="A14" t="s">
        <v>291</v>
      </c>
      <c r="B14" t="s">
        <v>37</v>
      </c>
      <c r="C14" s="7">
        <f>(E14*Scoring!C$23)+(F14*Scoring!C$24)+(G14*Scoring!C$25)+(H14*Scoring!C$26)+(I14*Scoring!C$27)+(J14*Scoring!C$28)+(K14)</f>
        <v>137.00300000000001</v>
      </c>
      <c r="D14" s="3">
        <f>SUMIF(Bye!A:A, B14, Bye!B:B)</f>
        <v>8</v>
      </c>
      <c r="E14" s="1">
        <v>48.941000000000003</v>
      </c>
      <c r="F14" s="1">
        <v>14.388</v>
      </c>
      <c r="G14" s="1">
        <v>9.9190000000000005</v>
      </c>
      <c r="H14" s="1">
        <v>16.132000000000001</v>
      </c>
      <c r="I14" s="1">
        <v>2.3980000000000001</v>
      </c>
      <c r="J14" s="1">
        <v>0.5</v>
      </c>
      <c r="K14" s="1">
        <v>24.06</v>
      </c>
      <c r="L14" s="10">
        <v>6440.1559999999999</v>
      </c>
    </row>
    <row r="15" spans="1:12" x14ac:dyDescent="0.25">
      <c r="A15" t="s">
        <v>290</v>
      </c>
      <c r="B15" t="s">
        <v>55</v>
      </c>
      <c r="C15" s="7">
        <f>(E15*Scoring!C$23)+(F15*Scoring!C$24)+(G15*Scoring!C$25)+(H15*Scoring!C$26)+(I15*Scoring!C$27)+(J15*Scoring!C$28)+(K15)</f>
        <v>136.83300000000003</v>
      </c>
      <c r="D15" s="3">
        <f>SUMIF(Bye!A:A, B15, Bye!B:B)</f>
        <v>12</v>
      </c>
      <c r="E15" s="1">
        <v>51.121000000000002</v>
      </c>
      <c r="F15" s="1">
        <v>13.407</v>
      </c>
      <c r="G15" s="1">
        <v>10.682</v>
      </c>
      <c r="H15" s="1">
        <v>16.568000000000001</v>
      </c>
      <c r="I15" s="1">
        <v>2.2890000000000001</v>
      </c>
      <c r="J15" s="1">
        <v>0</v>
      </c>
      <c r="K15" s="1">
        <v>23.8</v>
      </c>
      <c r="L15" s="10">
        <v>6347.2879999999996</v>
      </c>
    </row>
    <row r="16" spans="1:12" x14ac:dyDescent="0.25">
      <c r="A16" t="s">
        <v>300</v>
      </c>
      <c r="B16" t="s">
        <v>44</v>
      </c>
      <c r="C16" s="7">
        <f>(E16*Scoring!C$23)+(F16*Scoring!C$24)+(G16*Scoring!C$25)+(H16*Scoring!C$26)+(I16*Scoring!C$27)+(J16*Scoring!C$28)+(K16)</f>
        <v>136.631</v>
      </c>
      <c r="D16" s="3">
        <f>SUMIF(Bye!A:A, B16, Bye!B:B)</f>
        <v>14</v>
      </c>
      <c r="E16" s="1">
        <v>46.761000000000003</v>
      </c>
      <c r="F16" s="1">
        <v>14.497</v>
      </c>
      <c r="G16" s="1">
        <v>9.5920000000000005</v>
      </c>
      <c r="H16" s="1">
        <v>15.151</v>
      </c>
      <c r="I16" s="1">
        <v>2.5070000000000001</v>
      </c>
      <c r="J16" s="1">
        <v>1</v>
      </c>
      <c r="K16" s="1">
        <v>24.65</v>
      </c>
      <c r="L16" s="10">
        <v>6145.5290000000005</v>
      </c>
    </row>
    <row r="17" spans="1:12" x14ac:dyDescent="0.25">
      <c r="A17" t="s">
        <v>302</v>
      </c>
      <c r="B17" t="s">
        <v>24</v>
      </c>
      <c r="C17" s="7">
        <f>(E17*Scoring!C$23)+(F17*Scoring!C$24)+(G17*Scoring!C$25)+(H17*Scoring!C$26)+(I17*Scoring!C$27)+(J17*Scoring!C$28)+(K17)</f>
        <v>135.82300000000001</v>
      </c>
      <c r="D17" s="3">
        <f>SUMIF(Bye!A:A, B17, Bye!B:B)</f>
        <v>9</v>
      </c>
      <c r="E17" s="1">
        <v>48.069000000000003</v>
      </c>
      <c r="F17" s="1">
        <v>12.862</v>
      </c>
      <c r="G17" s="1">
        <v>11.99</v>
      </c>
      <c r="H17" s="1">
        <v>18.202999999999999</v>
      </c>
      <c r="I17" s="1">
        <v>2.1800000000000002</v>
      </c>
      <c r="J17" s="1">
        <v>0.5</v>
      </c>
      <c r="K17" s="1">
        <v>23.97</v>
      </c>
      <c r="L17" s="10">
        <v>6208.9669999999996</v>
      </c>
    </row>
    <row r="18" spans="1:12" x14ac:dyDescent="0.25">
      <c r="A18" t="s">
        <v>278</v>
      </c>
      <c r="B18" t="s">
        <v>57</v>
      </c>
      <c r="C18" s="7">
        <f>(E18*Scoring!C$23)+(F18*Scoring!C$24)+(G18*Scoring!C$25)+(H18*Scoring!C$26)+(I18*Scoring!C$27)+(J18*Scoring!C$28)+(K18)</f>
        <v>135.29500000000002</v>
      </c>
      <c r="D18" s="3">
        <f>SUMIF(Bye!A:A, B18, Bye!B:B)</f>
        <v>5</v>
      </c>
      <c r="E18" s="1">
        <v>43.927</v>
      </c>
      <c r="F18" s="1">
        <v>14.388</v>
      </c>
      <c r="G18" s="1">
        <v>11.227</v>
      </c>
      <c r="H18" s="1">
        <v>18.966000000000001</v>
      </c>
      <c r="I18" s="1">
        <v>2.3980000000000001</v>
      </c>
      <c r="J18" s="1">
        <v>0.5</v>
      </c>
      <c r="K18" s="1">
        <v>24.75</v>
      </c>
      <c r="L18" s="10">
        <v>6434.8149999999996</v>
      </c>
    </row>
    <row r="19" spans="1:12" x14ac:dyDescent="0.25">
      <c r="A19" t="s">
        <v>286</v>
      </c>
      <c r="B19" t="s">
        <v>46</v>
      </c>
      <c r="C19" s="7">
        <f>(E19*Scoring!C$23)+(F19*Scoring!C$24)+(G19*Scoring!C$25)+(H19*Scoring!C$26)+(I19*Scoring!C$27)+(J19*Scoring!C$28)+(K19)</f>
        <v>135.245</v>
      </c>
      <c r="D19" s="3">
        <f>SUMIF(Bye!A:A, B19, Bye!B:B)</f>
        <v>11</v>
      </c>
      <c r="E19" s="1">
        <v>44.581000000000003</v>
      </c>
      <c r="F19" s="1">
        <v>13.734</v>
      </c>
      <c r="G19" s="1">
        <v>10.464</v>
      </c>
      <c r="H19" s="1">
        <v>16.459</v>
      </c>
      <c r="I19" s="1">
        <v>2.3980000000000001</v>
      </c>
      <c r="J19" s="1">
        <v>1</v>
      </c>
      <c r="K19" s="1">
        <v>25.88</v>
      </c>
      <c r="L19" s="10">
        <v>6214.8530000000001</v>
      </c>
    </row>
    <row r="20" spans="1:12" x14ac:dyDescent="0.25">
      <c r="A20" t="s">
        <v>280</v>
      </c>
      <c r="B20" t="s">
        <v>31</v>
      </c>
      <c r="C20" s="7">
        <f>(E20*Scoring!C$23)+(F20*Scoring!C$24)+(G20*Scoring!C$25)+(H20*Scoring!C$26)+(I20*Scoring!C$27)+(J20*Scoring!C$28)+(K20)</f>
        <v>134.38300000000001</v>
      </c>
      <c r="D20" s="3">
        <f>SUMIF(Bye!A:A, B20, Bye!B:B)</f>
        <v>9</v>
      </c>
      <c r="E20" s="1">
        <v>48.941000000000003</v>
      </c>
      <c r="F20" s="1">
        <v>12.099</v>
      </c>
      <c r="G20" s="1">
        <v>10.028</v>
      </c>
      <c r="H20" s="1">
        <v>15.696</v>
      </c>
      <c r="I20" s="1">
        <v>2.3980000000000001</v>
      </c>
      <c r="J20" s="1">
        <v>0</v>
      </c>
      <c r="K20" s="1">
        <v>26.8</v>
      </c>
      <c r="L20" s="10">
        <v>6522.0150000000003</v>
      </c>
    </row>
    <row r="21" spans="1:12" x14ac:dyDescent="0.25">
      <c r="A21" t="s">
        <v>273</v>
      </c>
      <c r="B21" t="s">
        <v>21</v>
      </c>
      <c r="C21" s="7">
        <f>(E21*Scoring!C$23)+(F21*Scoring!C$24)+(G21*Scoring!C$25)+(H21*Scoring!C$26)+(I21*Scoring!C$27)+(J21*Scoring!C$28)+(K21)</f>
        <v>133.81100000000001</v>
      </c>
      <c r="D21" s="3">
        <f>SUMIF(Bye!A:A, B21, Bye!B:B)</f>
        <v>8</v>
      </c>
      <c r="E21" s="1">
        <v>46.978999999999999</v>
      </c>
      <c r="F21" s="1">
        <v>13.08</v>
      </c>
      <c r="G21" s="1">
        <v>9.9190000000000005</v>
      </c>
      <c r="H21" s="1">
        <v>16.132000000000001</v>
      </c>
      <c r="I21" s="1">
        <v>2.2890000000000001</v>
      </c>
      <c r="J21" s="1">
        <v>1</v>
      </c>
      <c r="K21" s="1">
        <v>25.1</v>
      </c>
      <c r="L21" s="10">
        <v>6332.6819999999998</v>
      </c>
    </row>
    <row r="22" spans="1:12" x14ac:dyDescent="0.25">
      <c r="A22" t="s">
        <v>288</v>
      </c>
      <c r="B22" t="s">
        <v>14</v>
      </c>
      <c r="C22" s="7">
        <f>(E22*Scoring!C$23)+(F22*Scoring!C$24)+(G22*Scoring!C$25)+(H22*Scoring!C$26)+(I22*Scoring!C$27)+(J22*Scoring!C$28)+(K22)</f>
        <v>133.51900000000001</v>
      </c>
      <c r="D22" s="3">
        <f>SUMIF(Bye!A:A, B22, Bye!B:B)</f>
        <v>10</v>
      </c>
      <c r="E22" s="1">
        <v>49.813000000000002</v>
      </c>
      <c r="F22" s="1">
        <v>12.862</v>
      </c>
      <c r="G22" s="1">
        <v>10.137</v>
      </c>
      <c r="H22" s="1">
        <v>15.587</v>
      </c>
      <c r="I22" s="1">
        <v>2.3980000000000001</v>
      </c>
      <c r="J22" s="1">
        <v>0.5</v>
      </c>
      <c r="K22" s="1">
        <v>22.32</v>
      </c>
      <c r="L22" s="10">
        <v>6097.7870000000003</v>
      </c>
    </row>
    <row r="23" spans="1:12" x14ac:dyDescent="0.25">
      <c r="A23" t="s">
        <v>301</v>
      </c>
      <c r="B23" t="s">
        <v>19</v>
      </c>
      <c r="C23" s="7">
        <f>(E23*Scoring!C$23)+(F23*Scoring!C$24)+(G23*Scoring!C$25)+(H23*Scoring!C$26)+(I23*Scoring!C$27)+(J23*Scoring!C$28)+(K23)</f>
        <v>132.566</v>
      </c>
      <c r="D23" s="3">
        <f>SUMIF(Bye!A:A, B23, Bye!B:B)</f>
        <v>8</v>
      </c>
      <c r="E23" s="1">
        <v>49.05</v>
      </c>
      <c r="F23" s="1">
        <v>13.734</v>
      </c>
      <c r="G23" s="1">
        <v>9.3740000000000006</v>
      </c>
      <c r="H23" s="1">
        <v>15.587</v>
      </c>
      <c r="I23" s="1">
        <v>2.1800000000000002</v>
      </c>
      <c r="J23" s="1">
        <v>0.5</v>
      </c>
      <c r="K23" s="1">
        <v>23.22</v>
      </c>
      <c r="L23" s="10">
        <v>6145.2020000000002</v>
      </c>
    </row>
    <row r="24" spans="1:12" x14ac:dyDescent="0.25">
      <c r="A24" t="s">
        <v>297</v>
      </c>
      <c r="B24" t="s">
        <v>48</v>
      </c>
      <c r="C24" s="7">
        <f>(E24*Scoring!C$23)+(F24*Scoring!C$24)+(G24*Scoring!C$25)+(H24*Scoring!C$26)+(I24*Scoring!C$27)+(J24*Scoring!C$28)+(K24)</f>
        <v>132.23400000000001</v>
      </c>
      <c r="D24" s="3">
        <f>SUMIF(Bye!A:A, B24, Bye!B:B)</f>
        <v>9</v>
      </c>
      <c r="E24" s="1">
        <v>47.305999999999997</v>
      </c>
      <c r="F24" s="1">
        <v>13.189</v>
      </c>
      <c r="G24" s="1">
        <v>10.464</v>
      </c>
      <c r="H24" s="1">
        <v>15.914</v>
      </c>
      <c r="I24" s="1">
        <v>1.962</v>
      </c>
      <c r="J24" s="1">
        <v>0.5</v>
      </c>
      <c r="K24" s="1">
        <v>24.85</v>
      </c>
      <c r="L24" s="10">
        <v>5869.1049999999996</v>
      </c>
    </row>
    <row r="25" spans="1:12" x14ac:dyDescent="0.25">
      <c r="A25" t="s">
        <v>279</v>
      </c>
      <c r="B25" t="s">
        <v>40</v>
      </c>
      <c r="C25" s="7">
        <f>(E25*Scoring!C$23)+(F25*Scoring!C$24)+(G25*Scoring!C$25)+(H25*Scoring!C$26)+(I25*Scoring!C$27)+(J25*Scoring!C$28)+(K25)</f>
        <v>131.839</v>
      </c>
      <c r="D25" s="3">
        <f>SUMIF(Bye!A:A, B25, Bye!B:B)</f>
        <v>10</v>
      </c>
      <c r="E25" s="1">
        <v>43.709000000000003</v>
      </c>
      <c r="F25" s="1">
        <v>13.516</v>
      </c>
      <c r="G25" s="1">
        <v>10.137</v>
      </c>
      <c r="H25" s="1">
        <v>16.023</v>
      </c>
      <c r="I25" s="1">
        <v>2.2890000000000001</v>
      </c>
      <c r="J25" s="1">
        <v>0</v>
      </c>
      <c r="K25" s="1">
        <v>27.09</v>
      </c>
      <c r="L25" s="10">
        <v>6723.665</v>
      </c>
    </row>
    <row r="26" spans="1:12" x14ac:dyDescent="0.25">
      <c r="A26" t="s">
        <v>289</v>
      </c>
      <c r="B26" t="s">
        <v>50</v>
      </c>
      <c r="C26" s="7">
        <f>(E26*Scoring!C$23)+(F26*Scoring!C$24)+(G26*Scoring!C$25)+(H26*Scoring!C$26)+(I26*Scoring!C$27)+(J26*Scoring!C$28)+(K26)</f>
        <v>128.32900000000001</v>
      </c>
      <c r="D26" s="3">
        <f>SUMIF(Bye!A:A, B26, Bye!B:B)</f>
        <v>8</v>
      </c>
      <c r="E26" s="1">
        <v>46.542999999999999</v>
      </c>
      <c r="F26" s="1">
        <v>12.099</v>
      </c>
      <c r="G26" s="1">
        <v>8.6110000000000007</v>
      </c>
      <c r="H26" s="1">
        <v>13.625</v>
      </c>
      <c r="I26" s="1">
        <v>2.0710000000000002</v>
      </c>
      <c r="J26" s="1">
        <v>0.5</v>
      </c>
      <c r="K26" s="1">
        <v>26.94</v>
      </c>
      <c r="L26" s="10">
        <v>6303.143</v>
      </c>
    </row>
    <row r="27" spans="1:12" x14ac:dyDescent="0.25">
      <c r="A27" t="s">
        <v>287</v>
      </c>
      <c r="B27" t="s">
        <v>42</v>
      </c>
      <c r="C27" s="7">
        <f>(E27*Scoring!C$23)+(F27*Scoring!C$24)+(G27*Scoring!C$25)+(H27*Scoring!C$26)+(I27*Scoring!C$27)+(J27*Scoring!C$28)+(K27)</f>
        <v>127.59299999999999</v>
      </c>
      <c r="D27" s="3">
        <f>SUMIF(Bye!A:A, B27, Bye!B:B)</f>
        <v>8</v>
      </c>
      <c r="E27" s="1">
        <v>42.619</v>
      </c>
      <c r="F27" s="1">
        <v>13.08</v>
      </c>
      <c r="G27" s="1">
        <v>9.0470000000000006</v>
      </c>
      <c r="H27" s="1">
        <v>13.298</v>
      </c>
      <c r="I27" s="1">
        <v>2.1800000000000002</v>
      </c>
      <c r="J27" s="1">
        <v>0.5</v>
      </c>
      <c r="K27" s="1">
        <v>26.64</v>
      </c>
      <c r="L27" s="10">
        <v>6416.83</v>
      </c>
    </row>
    <row r="28" spans="1:12" x14ac:dyDescent="0.25">
      <c r="A28" t="s">
        <v>274</v>
      </c>
      <c r="B28" t="s">
        <v>25</v>
      </c>
      <c r="C28" s="7">
        <f>(E28*Scoring!C$23)+(F28*Scoring!C$24)+(G28*Scoring!C$25)+(H28*Scoring!C$26)+(I28*Scoring!C$27)+(J28*Scoring!C$28)+(K28)</f>
        <v>126.53100000000001</v>
      </c>
      <c r="D28" s="3">
        <f>SUMIF(Bye!A:A, B28, Bye!B:B)</f>
        <v>5</v>
      </c>
      <c r="E28" s="1">
        <v>42.837000000000003</v>
      </c>
      <c r="F28" s="1">
        <v>12.753</v>
      </c>
      <c r="G28" s="1">
        <v>9.1560000000000006</v>
      </c>
      <c r="H28" s="1">
        <v>14.824</v>
      </c>
      <c r="I28" s="1">
        <v>2.0710000000000002</v>
      </c>
      <c r="J28" s="1">
        <v>0.5</v>
      </c>
      <c r="K28" s="1">
        <v>26.45</v>
      </c>
      <c r="L28" s="10">
        <v>6520.7070000000003</v>
      </c>
    </row>
    <row r="29" spans="1:12" x14ac:dyDescent="0.25">
      <c r="A29" t="s">
        <v>292</v>
      </c>
      <c r="B29" t="s">
        <v>53</v>
      </c>
      <c r="C29" s="7">
        <f>(E29*Scoring!C$23)+(F29*Scoring!C$24)+(G29*Scoring!C$25)+(H29*Scoring!C$26)+(I29*Scoring!C$27)+(J29*Scoring!C$28)+(K29)</f>
        <v>126.024</v>
      </c>
      <c r="D29" s="3">
        <f>SUMIF(Bye!A:A, B29, Bye!B:B)</f>
        <v>12</v>
      </c>
      <c r="E29" s="1">
        <v>43.381999999999998</v>
      </c>
      <c r="F29" s="1">
        <v>12.099</v>
      </c>
      <c r="G29" s="1">
        <v>9.5920000000000005</v>
      </c>
      <c r="H29" s="1">
        <v>14.606</v>
      </c>
      <c r="I29" s="1">
        <v>2.1800000000000002</v>
      </c>
      <c r="J29" s="1">
        <v>0.5</v>
      </c>
      <c r="K29" s="1">
        <v>25.18</v>
      </c>
      <c r="L29" s="10">
        <v>6207.223</v>
      </c>
    </row>
    <row r="30" spans="1:12" x14ac:dyDescent="0.25">
      <c r="A30" t="s">
        <v>295</v>
      </c>
      <c r="B30" t="s">
        <v>26</v>
      </c>
      <c r="C30" s="7">
        <f>(E30*Scoring!C$23)+(F30*Scoring!C$24)+(G30*Scoring!C$25)+(H30*Scoring!C$26)+(I30*Scoring!C$27)+(J30*Scoring!C$28)+(K30)</f>
        <v>125.898</v>
      </c>
      <c r="D30" s="3">
        <f>SUMIF(Bye!A:A, B30, Bye!B:B)</f>
        <v>11</v>
      </c>
      <c r="E30" s="1">
        <v>42.51</v>
      </c>
      <c r="F30" s="1">
        <v>14.497</v>
      </c>
      <c r="G30" s="1">
        <v>8.6110000000000007</v>
      </c>
      <c r="H30" s="1">
        <v>11.227</v>
      </c>
      <c r="I30" s="1">
        <v>1.962</v>
      </c>
      <c r="J30" s="1">
        <v>0</v>
      </c>
      <c r="K30" s="1">
        <v>25.4</v>
      </c>
      <c r="L30" s="10">
        <v>6657.5020000000004</v>
      </c>
    </row>
    <row r="31" spans="1:12" x14ac:dyDescent="0.25">
      <c r="A31" t="s">
        <v>303</v>
      </c>
      <c r="B31" t="s">
        <v>38</v>
      </c>
      <c r="C31" s="7">
        <f>(E31*Scoring!C$23)+(F31*Scoring!C$24)+(G31*Scoring!C$25)+(H31*Scoring!C$26)+(I31*Scoring!C$27)+(J31*Scoring!C$28)+(K31)</f>
        <v>124.575</v>
      </c>
      <c r="D31" s="3">
        <f>SUMIF(Bye!A:A, B31, Bye!B:B)</f>
        <v>10</v>
      </c>
      <c r="E31" s="1">
        <v>43.491</v>
      </c>
      <c r="F31" s="1">
        <v>11.663</v>
      </c>
      <c r="G31" s="1">
        <v>9.2650000000000006</v>
      </c>
      <c r="H31" s="1">
        <v>15.042</v>
      </c>
      <c r="I31" s="1">
        <v>1.853</v>
      </c>
      <c r="J31" s="1">
        <v>0.5</v>
      </c>
      <c r="K31" s="1">
        <v>27.11</v>
      </c>
      <c r="L31" s="10">
        <v>6229.8950000000004</v>
      </c>
    </row>
    <row r="32" spans="1:12" x14ac:dyDescent="0.25">
      <c r="A32" t="s">
        <v>294</v>
      </c>
      <c r="B32" t="s">
        <v>51</v>
      </c>
      <c r="C32" s="7">
        <f>(E32*Scoring!C$23)+(F32*Scoring!C$24)+(G32*Scoring!C$25)+(H32*Scoring!C$26)+(I32*Scoring!C$27)+(J32*Scoring!C$28)+(K32)</f>
        <v>118.797</v>
      </c>
      <c r="D32" s="3">
        <f>SUMIF(Bye!A:A, B32, Bye!B:B)</f>
        <v>14</v>
      </c>
      <c r="E32" s="1">
        <v>39.131</v>
      </c>
      <c r="F32" s="1">
        <v>12.535</v>
      </c>
      <c r="G32" s="1">
        <v>8.8290000000000006</v>
      </c>
      <c r="H32" s="1">
        <v>12.535</v>
      </c>
      <c r="I32" s="1">
        <v>1.853</v>
      </c>
      <c r="J32" s="1">
        <v>0</v>
      </c>
      <c r="K32" s="1">
        <v>25.82</v>
      </c>
      <c r="L32" s="10">
        <v>6042.3059999999996</v>
      </c>
    </row>
    <row r="33" spans="1:12" x14ac:dyDescent="0.25">
      <c r="A33" t="s">
        <v>277</v>
      </c>
      <c r="B33" t="s">
        <v>49</v>
      </c>
      <c r="C33" s="7">
        <f>(E33*Scoring!C$23)+(F33*Scoring!C$24)+(G33*Scoring!C$25)+(H33*Scoring!C$26)+(I33*Scoring!C$27)+(J33*Scoring!C$28)+(K33)</f>
        <v>118.631</v>
      </c>
      <c r="D33" s="3">
        <f>SUMIF(Bye!A:A, B33, Bye!B:B)</f>
        <v>14</v>
      </c>
      <c r="E33" s="1">
        <v>37.823</v>
      </c>
      <c r="F33" s="1">
        <v>12.208</v>
      </c>
      <c r="G33" s="1">
        <v>8.5020000000000007</v>
      </c>
      <c r="H33" s="1">
        <v>12.426</v>
      </c>
      <c r="I33" s="1">
        <v>1.853</v>
      </c>
      <c r="J33" s="1">
        <v>0</v>
      </c>
      <c r="K33" s="1">
        <v>28.27</v>
      </c>
      <c r="L33" s="10">
        <v>6853.92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F0AD-EA64-4B05-A15C-A76E20CC21C5}">
  <dimension ref="A1:F33"/>
  <sheetViews>
    <sheetView workbookViewId="0">
      <selection activeCell="H17" sqref="H17"/>
    </sheetView>
  </sheetViews>
  <sheetFormatPr defaultRowHeight="15" x14ac:dyDescent="0.25"/>
  <cols>
    <col min="1" max="1" width="17.5703125" bestFit="1" customWidth="1"/>
    <col min="2" max="3" width="11" customWidth="1"/>
    <col min="4" max="4" width="11" style="2" customWidth="1"/>
    <col min="5" max="6" width="11" style="1" customWidth="1"/>
  </cols>
  <sheetData>
    <row r="1" spans="1:6" x14ac:dyDescent="0.25">
      <c r="A1" t="s">
        <v>0</v>
      </c>
      <c r="B1" t="s">
        <v>1</v>
      </c>
      <c r="C1" t="s">
        <v>199</v>
      </c>
      <c r="D1" s="2" t="s">
        <v>193</v>
      </c>
      <c r="E1" s="1" t="s">
        <v>135</v>
      </c>
      <c r="F1" s="1" t="s">
        <v>179</v>
      </c>
    </row>
    <row r="2" spans="1:6" x14ac:dyDescent="0.25">
      <c r="A2" t="s">
        <v>518</v>
      </c>
      <c r="B2" t="s">
        <v>23</v>
      </c>
      <c r="C2">
        <f>SUMIF(Bye!A:A, B2, Bye!B:B)</f>
        <v>7</v>
      </c>
      <c r="D2" s="7">
        <f>(E2*Scoring!C$30)+(F2*Scoring!C$31)</f>
        <v>170.16299999999998</v>
      </c>
      <c r="E2" s="1">
        <v>30.414000000000001</v>
      </c>
      <c r="F2" s="1">
        <v>56.720999999999997</v>
      </c>
    </row>
    <row r="3" spans="1:6" x14ac:dyDescent="0.25">
      <c r="A3" t="s">
        <v>478</v>
      </c>
      <c r="B3" t="s">
        <v>35</v>
      </c>
      <c r="C3">
        <f>SUMIF(Bye!A:A, B3, Bye!B:B)</f>
        <v>8</v>
      </c>
      <c r="D3" s="7">
        <f>(E3*Scoring!C$30)+(F3*Scoring!C$31)</f>
        <v>159.50700000000001</v>
      </c>
      <c r="E3" s="1">
        <v>30.192</v>
      </c>
      <c r="F3" s="1">
        <v>53.168999999999997</v>
      </c>
    </row>
    <row r="4" spans="1:6" x14ac:dyDescent="0.25">
      <c r="A4" t="s">
        <v>479</v>
      </c>
      <c r="B4" t="s">
        <v>12</v>
      </c>
      <c r="C4">
        <f>SUMIF(Bye!A:A, B4, Bye!B:B)</f>
        <v>7</v>
      </c>
      <c r="D4" s="7">
        <f>(E4*Scoring!C$30)+(F4*Scoring!C$31)</f>
        <v>158.17500000000001</v>
      </c>
      <c r="E4" s="1">
        <v>30.414000000000001</v>
      </c>
      <c r="F4" s="1">
        <v>52.725000000000001</v>
      </c>
    </row>
    <row r="5" spans="1:6" x14ac:dyDescent="0.25">
      <c r="A5" t="s">
        <v>187</v>
      </c>
      <c r="B5" t="s">
        <v>56</v>
      </c>
      <c r="C5">
        <f>SUMIF(Bye!A:A, B5, Bye!B:B)</f>
        <v>12</v>
      </c>
      <c r="D5" s="7">
        <f>(E5*Scoring!C$30)+(F5*Scoring!C$31)</f>
        <v>157.50900000000001</v>
      </c>
      <c r="E5" s="1">
        <v>33.189</v>
      </c>
      <c r="F5" s="1">
        <v>52.503</v>
      </c>
    </row>
    <row r="6" spans="1:6" x14ac:dyDescent="0.25">
      <c r="A6" t="s">
        <v>305</v>
      </c>
      <c r="B6" t="s">
        <v>40</v>
      </c>
      <c r="C6">
        <f>SUMIF(Bye!A:A, B6, Bye!B:B)</f>
        <v>10</v>
      </c>
      <c r="D6" s="7">
        <f>(E6*Scoring!C$30)+(F6*Scoring!C$31)</f>
        <v>157.17600000000002</v>
      </c>
      <c r="E6" s="1">
        <v>30.414000000000001</v>
      </c>
      <c r="F6" s="1">
        <v>52.392000000000003</v>
      </c>
    </row>
    <row r="7" spans="1:6" x14ac:dyDescent="0.25">
      <c r="A7" t="s">
        <v>348</v>
      </c>
      <c r="B7" t="s">
        <v>24</v>
      </c>
      <c r="C7">
        <f>SUMIF(Bye!A:A, B7, Bye!B:B)</f>
        <v>9</v>
      </c>
      <c r="D7" s="7">
        <f>(E7*Scoring!C$30)+(F7*Scoring!C$31)</f>
        <v>153.846</v>
      </c>
      <c r="E7" s="1">
        <v>33.411000000000001</v>
      </c>
      <c r="F7" s="1">
        <v>51.281999999999996</v>
      </c>
    </row>
    <row r="8" spans="1:6" x14ac:dyDescent="0.25">
      <c r="A8" t="s">
        <v>182</v>
      </c>
      <c r="B8" t="s">
        <v>29</v>
      </c>
      <c r="C8">
        <f>SUMIF(Bye!A:A, B8, Bye!B:B)</f>
        <v>9</v>
      </c>
      <c r="D8" s="7">
        <f>(E8*Scoring!C$30)+(F8*Scoring!C$31)</f>
        <v>153.846</v>
      </c>
      <c r="E8" s="1">
        <v>32.523000000000003</v>
      </c>
      <c r="F8" s="1">
        <v>51.281999999999996</v>
      </c>
    </row>
    <row r="9" spans="1:6" x14ac:dyDescent="0.25">
      <c r="A9" t="s">
        <v>185</v>
      </c>
      <c r="B9" t="s">
        <v>28</v>
      </c>
      <c r="C9">
        <f>SUMIF(Bye!A:A, B9, Bye!B:B)</f>
        <v>5</v>
      </c>
      <c r="D9" s="7">
        <f>(E9*Scoring!C$30)+(F9*Scoring!C$31)</f>
        <v>145.85400000000001</v>
      </c>
      <c r="E9" s="1">
        <v>30.747</v>
      </c>
      <c r="F9" s="1">
        <v>48.618000000000002</v>
      </c>
    </row>
    <row r="10" spans="1:6" x14ac:dyDescent="0.25">
      <c r="A10" t="s">
        <v>181</v>
      </c>
      <c r="B10" t="s">
        <v>14</v>
      </c>
      <c r="C10">
        <f>SUMIF(Bye!A:A, B10, Bye!B:B)</f>
        <v>10</v>
      </c>
      <c r="D10" s="7">
        <f>(E10*Scoring!C$30)+(F10*Scoring!C$31)</f>
        <v>140.85900000000001</v>
      </c>
      <c r="E10" s="1">
        <v>31.856999999999999</v>
      </c>
      <c r="F10" s="1">
        <v>46.953000000000003</v>
      </c>
    </row>
    <row r="11" spans="1:6" x14ac:dyDescent="0.25">
      <c r="A11" t="s">
        <v>184</v>
      </c>
      <c r="B11" t="s">
        <v>25</v>
      </c>
      <c r="C11">
        <f>SUMIF(Bye!A:A, B11, Bye!B:B)</f>
        <v>5</v>
      </c>
      <c r="D11" s="7">
        <f>(E11*Scoring!C$30)+(F11*Scoring!C$31)</f>
        <v>140.52600000000001</v>
      </c>
      <c r="E11" s="1">
        <v>31.08</v>
      </c>
      <c r="F11" s="1">
        <v>46.841999999999999</v>
      </c>
    </row>
    <row r="12" spans="1:6" x14ac:dyDescent="0.25">
      <c r="A12" t="s">
        <v>477</v>
      </c>
      <c r="B12" t="s">
        <v>16</v>
      </c>
      <c r="C12">
        <f>SUMIF(Bye!A:A, B12, Bye!B:B)</f>
        <v>10</v>
      </c>
      <c r="D12" s="7">
        <f>(E12*Scoring!C$30)+(F12*Scoring!C$31)</f>
        <v>137.196</v>
      </c>
      <c r="E12" s="1">
        <v>37.185000000000002</v>
      </c>
      <c r="F12" s="1">
        <v>45.731999999999999</v>
      </c>
    </row>
    <row r="13" spans="1:6" x14ac:dyDescent="0.25">
      <c r="A13" t="s">
        <v>347</v>
      </c>
      <c r="B13" t="s">
        <v>44</v>
      </c>
      <c r="C13">
        <f>SUMIF(Bye!A:A, B13, Bye!B:B)</f>
        <v>14</v>
      </c>
      <c r="D13" s="7">
        <f>(E13*Scoring!C$30)+(F13*Scoring!C$31)</f>
        <v>135.86399999999998</v>
      </c>
      <c r="E13" s="1">
        <v>30.747</v>
      </c>
      <c r="F13" s="1">
        <v>45.287999999999997</v>
      </c>
    </row>
    <row r="14" spans="1:6" x14ac:dyDescent="0.25">
      <c r="A14" t="s">
        <v>480</v>
      </c>
      <c r="B14" t="s">
        <v>41</v>
      </c>
      <c r="C14">
        <f>SUMIF(Bye!A:A, B14, Bye!B:B)</f>
        <v>6</v>
      </c>
      <c r="D14" s="7">
        <f>(E14*Scoring!C$30)+(F14*Scoring!C$31)</f>
        <v>133.19999999999999</v>
      </c>
      <c r="E14" s="1">
        <v>31.08</v>
      </c>
      <c r="F14" s="1">
        <v>44.4</v>
      </c>
    </row>
    <row r="15" spans="1:6" x14ac:dyDescent="0.25">
      <c r="A15" t="s">
        <v>180</v>
      </c>
      <c r="B15" t="s">
        <v>45</v>
      </c>
      <c r="C15">
        <f>SUMIF(Bye!A:A, B15, Bye!B:B)</f>
        <v>12</v>
      </c>
      <c r="D15" s="7">
        <f>(E15*Scoring!C$30)+(F15*Scoring!C$31)</f>
        <v>131.86799999999999</v>
      </c>
      <c r="E15" s="1">
        <v>31.524000000000001</v>
      </c>
      <c r="F15" s="1">
        <v>43.956000000000003</v>
      </c>
    </row>
    <row r="16" spans="1:6" x14ac:dyDescent="0.25">
      <c r="A16" t="s">
        <v>349</v>
      </c>
      <c r="B16" t="s">
        <v>21</v>
      </c>
      <c r="C16">
        <f>SUMIF(Bye!A:A, B16, Bye!B:B)</f>
        <v>8</v>
      </c>
      <c r="D16" s="7">
        <f>(E16*Scoring!C$30)+(F16*Scoring!C$31)</f>
        <v>129.53700000000001</v>
      </c>
      <c r="E16" s="1">
        <v>31.190999999999999</v>
      </c>
      <c r="F16" s="1">
        <v>43.179000000000002</v>
      </c>
    </row>
    <row r="17" spans="1:6" x14ac:dyDescent="0.25">
      <c r="A17" t="s">
        <v>481</v>
      </c>
      <c r="B17" t="s">
        <v>37</v>
      </c>
      <c r="C17">
        <f>SUMIF(Bye!A:A, B17, Bye!B:B)</f>
        <v>8</v>
      </c>
      <c r="D17" s="7">
        <f>(E17*Scoring!C$30)+(F17*Scoring!C$31)</f>
        <v>128.53799999999998</v>
      </c>
      <c r="E17" s="1">
        <v>31.856999999999999</v>
      </c>
      <c r="F17" s="1">
        <v>42.845999999999997</v>
      </c>
    </row>
    <row r="18" spans="1:6" x14ac:dyDescent="0.25">
      <c r="A18" t="s">
        <v>483</v>
      </c>
      <c r="B18" t="s">
        <v>46</v>
      </c>
      <c r="C18">
        <f>SUMIF(Bye!A:A, B18, Bye!B:B)</f>
        <v>11</v>
      </c>
      <c r="D18" s="7">
        <f>(E18*Scoring!C$30)+(F18*Scoring!C$31)</f>
        <v>126.53999999999999</v>
      </c>
      <c r="E18" s="1">
        <v>30.524999999999999</v>
      </c>
      <c r="F18" s="1">
        <v>42.18</v>
      </c>
    </row>
    <row r="19" spans="1:6" x14ac:dyDescent="0.25">
      <c r="A19" t="s">
        <v>346</v>
      </c>
      <c r="B19" t="s">
        <v>55</v>
      </c>
      <c r="C19">
        <f>SUMIF(Bye!A:A, B19, Bye!B:B)</f>
        <v>12</v>
      </c>
      <c r="D19" s="7">
        <f>(E19*Scoring!C$30)+(F19*Scoring!C$31)</f>
        <v>125.208</v>
      </c>
      <c r="E19" s="1">
        <v>34.631999999999998</v>
      </c>
      <c r="F19" s="1">
        <v>41.735999999999997</v>
      </c>
    </row>
    <row r="20" spans="1:6" x14ac:dyDescent="0.25">
      <c r="A20" t="s">
        <v>307</v>
      </c>
      <c r="B20" t="s">
        <v>57</v>
      </c>
      <c r="C20">
        <f>SUMIF(Bye!A:A, B20, Bye!B:B)</f>
        <v>5</v>
      </c>
      <c r="D20" s="7">
        <f>(E20*Scoring!C$30)+(F20*Scoring!C$31)</f>
        <v>122.87700000000001</v>
      </c>
      <c r="E20" s="1">
        <v>29.193000000000001</v>
      </c>
      <c r="F20" s="1">
        <v>40.959000000000003</v>
      </c>
    </row>
    <row r="21" spans="1:6" x14ac:dyDescent="0.25">
      <c r="A21" t="s">
        <v>189</v>
      </c>
      <c r="B21" t="s">
        <v>17</v>
      </c>
      <c r="C21">
        <f>SUMIF(Bye!A:A, B21, Bye!B:B)</f>
        <v>6</v>
      </c>
      <c r="D21" s="7">
        <f>(E21*Scoring!C$30)+(F21*Scoring!C$31)</f>
        <v>121.545</v>
      </c>
      <c r="E21" s="1">
        <v>34.076999999999998</v>
      </c>
      <c r="F21" s="1">
        <v>40.515000000000001</v>
      </c>
    </row>
    <row r="22" spans="1:6" x14ac:dyDescent="0.25">
      <c r="A22" t="s">
        <v>482</v>
      </c>
      <c r="B22" t="s">
        <v>42</v>
      </c>
      <c r="C22">
        <f>SUMIF(Bye!A:A, B22, Bye!B:B)</f>
        <v>8</v>
      </c>
      <c r="D22" s="7">
        <f>(E22*Scoring!C$30)+(F22*Scoring!C$31)</f>
        <v>120.87899999999999</v>
      </c>
      <c r="E22" s="1">
        <v>30.303000000000001</v>
      </c>
      <c r="F22" s="1">
        <v>40.292999999999999</v>
      </c>
    </row>
    <row r="23" spans="1:6" x14ac:dyDescent="0.25">
      <c r="A23" t="s">
        <v>186</v>
      </c>
      <c r="B23" t="s">
        <v>43</v>
      </c>
      <c r="C23">
        <f>SUMIF(Bye!A:A, B23, Bye!B:B)</f>
        <v>5</v>
      </c>
      <c r="D23" s="7">
        <f>(E23*Scoring!C$30)+(F23*Scoring!C$31)</f>
        <v>117.88199999999999</v>
      </c>
      <c r="E23" s="1">
        <v>33.521999999999998</v>
      </c>
      <c r="F23" s="1">
        <v>39.293999999999997</v>
      </c>
    </row>
    <row r="24" spans="1:6" x14ac:dyDescent="0.25">
      <c r="A24" t="s">
        <v>520</v>
      </c>
      <c r="B24" t="s">
        <v>49</v>
      </c>
      <c r="C24">
        <f>SUMIF(Bye!A:A, B24, Bye!B:B)</f>
        <v>14</v>
      </c>
      <c r="D24" s="7">
        <f>(E24*Scoring!C$30)+(F24*Scoring!C$31)</f>
        <v>114.55199999999999</v>
      </c>
      <c r="E24" s="1">
        <v>28.638000000000002</v>
      </c>
      <c r="F24" s="1">
        <v>38.183999999999997</v>
      </c>
    </row>
    <row r="25" spans="1:6" x14ac:dyDescent="0.25">
      <c r="A25" t="s">
        <v>188</v>
      </c>
      <c r="B25" t="s">
        <v>19</v>
      </c>
      <c r="C25">
        <f>SUMIF(Bye!A:A, B25, Bye!B:B)</f>
        <v>8</v>
      </c>
      <c r="D25" s="7">
        <f>(E25*Scoring!C$30)+(F25*Scoring!C$31)</f>
        <v>113.553</v>
      </c>
      <c r="E25" s="1">
        <v>30.414000000000001</v>
      </c>
      <c r="F25" s="1">
        <v>37.850999999999999</v>
      </c>
    </row>
    <row r="26" spans="1:6" x14ac:dyDescent="0.25">
      <c r="A26" t="s">
        <v>519</v>
      </c>
      <c r="B26" t="s">
        <v>48</v>
      </c>
      <c r="C26">
        <f>SUMIF(Bye!A:A, B26, Bye!B:B)</f>
        <v>9</v>
      </c>
      <c r="D26" s="7">
        <f>(E26*Scoring!C$30)+(F26*Scoring!C$31)</f>
        <v>110.223</v>
      </c>
      <c r="E26" s="1">
        <v>29.082000000000001</v>
      </c>
      <c r="F26" s="1">
        <v>36.741</v>
      </c>
    </row>
    <row r="27" spans="1:6" x14ac:dyDescent="0.25">
      <c r="A27" t="s">
        <v>192</v>
      </c>
      <c r="B27" t="s">
        <v>50</v>
      </c>
      <c r="C27">
        <f>SUMIF(Bye!A:A, B27, Bye!B:B)</f>
        <v>8</v>
      </c>
      <c r="D27" s="7">
        <f>(E27*Scoring!C$30)+(F27*Scoring!C$31)</f>
        <v>108.55799999999999</v>
      </c>
      <c r="E27" s="1">
        <v>32.411999999999999</v>
      </c>
      <c r="F27" s="1">
        <v>36.186</v>
      </c>
    </row>
    <row r="28" spans="1:6" x14ac:dyDescent="0.25">
      <c r="A28" t="s">
        <v>485</v>
      </c>
      <c r="B28" t="s">
        <v>51</v>
      </c>
      <c r="C28">
        <f>SUMIF(Bye!A:A, B28, Bye!B:B)</f>
        <v>14</v>
      </c>
      <c r="D28" s="7">
        <f>(E28*Scoring!C$30)+(F28*Scoring!C$31)</f>
        <v>108.55799999999999</v>
      </c>
      <c r="E28" s="1">
        <v>27.527999999999999</v>
      </c>
      <c r="F28" s="1">
        <v>36.186</v>
      </c>
    </row>
    <row r="29" spans="1:6" x14ac:dyDescent="0.25">
      <c r="A29" t="s">
        <v>190</v>
      </c>
      <c r="B29" t="s">
        <v>38</v>
      </c>
      <c r="C29">
        <f>SUMIF(Bye!A:A, B29, Bye!B:B)</f>
        <v>10</v>
      </c>
      <c r="D29" s="7">
        <f>(E29*Scoring!C$30)+(F29*Scoring!C$31)</f>
        <v>105.89400000000001</v>
      </c>
      <c r="E29" s="1">
        <v>28.638000000000002</v>
      </c>
      <c r="F29" s="1">
        <v>35.298000000000002</v>
      </c>
    </row>
    <row r="30" spans="1:6" x14ac:dyDescent="0.25">
      <c r="A30" t="s">
        <v>306</v>
      </c>
      <c r="B30" t="s">
        <v>33</v>
      </c>
      <c r="C30">
        <f>SUMIF(Bye!A:A, B30, Bye!B:B)</f>
        <v>14</v>
      </c>
      <c r="D30" s="7">
        <f>(E30*Scoring!C$30)+(F30*Scoring!C$31)</f>
        <v>104.562</v>
      </c>
      <c r="E30" s="1">
        <v>27.417000000000002</v>
      </c>
      <c r="F30" s="1">
        <v>34.853999999999999</v>
      </c>
    </row>
    <row r="31" spans="1:6" x14ac:dyDescent="0.25">
      <c r="A31" t="s">
        <v>191</v>
      </c>
      <c r="B31" t="s">
        <v>53</v>
      </c>
      <c r="C31">
        <f>SUMIF(Bye!A:A, B31, Bye!B:B)</f>
        <v>12</v>
      </c>
      <c r="D31" s="7">
        <f>(E31*Scoring!C$30)+(F31*Scoring!C$31)</f>
        <v>104.22900000000001</v>
      </c>
      <c r="E31" s="1">
        <v>28.971</v>
      </c>
      <c r="F31" s="1">
        <v>34.743000000000002</v>
      </c>
    </row>
    <row r="32" spans="1:6" x14ac:dyDescent="0.25">
      <c r="A32" t="s">
        <v>484</v>
      </c>
      <c r="B32" t="s">
        <v>26</v>
      </c>
      <c r="C32">
        <f>SUMIF(Bye!A:A, B32, Bye!B:B)</f>
        <v>11</v>
      </c>
      <c r="D32" s="7">
        <f>(E32*Scoring!C$30)+(F32*Scoring!C$31)</f>
        <v>93.24</v>
      </c>
      <c r="E32" s="1">
        <v>28.638000000000002</v>
      </c>
      <c r="F32" s="1">
        <v>31.08</v>
      </c>
    </row>
    <row r="33" spans="1:6" x14ac:dyDescent="0.25">
      <c r="A33" t="s">
        <v>521</v>
      </c>
      <c r="B33" t="s">
        <v>31</v>
      </c>
      <c r="C33">
        <f>SUMIF(Bye!A:A, B33, Bye!B:B)</f>
        <v>9</v>
      </c>
      <c r="D33" s="7">
        <f>(E33*Scoring!C$30)+(F33*Scoring!C$31)</f>
        <v>85.581000000000003</v>
      </c>
      <c r="E33" s="1">
        <v>26.529</v>
      </c>
      <c r="F33" s="1">
        <v>28.527000000000001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D540-ABC0-4384-A9C6-9E9897266647}">
  <dimension ref="A1:C32"/>
  <sheetViews>
    <sheetView workbookViewId="0">
      <selection activeCell="F13" sqref="F13"/>
    </sheetView>
  </sheetViews>
  <sheetFormatPr defaultRowHeight="15" x14ac:dyDescent="0.25"/>
  <cols>
    <col min="3" max="3" width="12.7109375" bestFit="1" customWidth="1"/>
  </cols>
  <sheetData>
    <row r="1" spans="1:3" x14ac:dyDescent="0.25">
      <c r="A1" t="s">
        <v>21</v>
      </c>
      <c r="B1">
        <v>8</v>
      </c>
      <c r="C1" t="s">
        <v>164</v>
      </c>
    </row>
    <row r="2" spans="1:3" x14ac:dyDescent="0.25">
      <c r="A2" t="s">
        <v>25</v>
      </c>
      <c r="B2">
        <v>5</v>
      </c>
      <c r="C2" t="s">
        <v>175</v>
      </c>
    </row>
    <row r="3" spans="1:3" x14ac:dyDescent="0.25">
      <c r="A3" t="s">
        <v>12</v>
      </c>
      <c r="B3">
        <v>7</v>
      </c>
      <c r="C3" t="s">
        <v>152</v>
      </c>
    </row>
    <row r="4" spans="1:3" x14ac:dyDescent="0.25">
      <c r="A4" t="s">
        <v>23</v>
      </c>
      <c r="B4">
        <v>7</v>
      </c>
      <c r="C4" t="s">
        <v>154</v>
      </c>
    </row>
    <row r="5" spans="1:3" x14ac:dyDescent="0.25">
      <c r="A5" t="s">
        <v>49</v>
      </c>
      <c r="B5">
        <v>14</v>
      </c>
      <c r="C5" t="s">
        <v>159</v>
      </c>
    </row>
    <row r="6" spans="1:3" x14ac:dyDescent="0.25">
      <c r="A6" t="s">
        <v>57</v>
      </c>
      <c r="B6">
        <v>5</v>
      </c>
      <c r="C6" t="s">
        <v>166</v>
      </c>
    </row>
    <row r="7" spans="1:3" x14ac:dyDescent="0.25">
      <c r="A7" t="s">
        <v>40</v>
      </c>
      <c r="B7">
        <v>10</v>
      </c>
      <c r="C7" t="s">
        <v>171</v>
      </c>
    </row>
    <row r="8" spans="1:3" x14ac:dyDescent="0.25">
      <c r="A8" t="s">
        <v>31</v>
      </c>
      <c r="B8">
        <v>9</v>
      </c>
      <c r="C8" t="s">
        <v>160</v>
      </c>
    </row>
    <row r="9" spans="1:3" x14ac:dyDescent="0.25">
      <c r="A9" t="s">
        <v>16</v>
      </c>
      <c r="B9">
        <v>10</v>
      </c>
      <c r="C9" t="s">
        <v>165</v>
      </c>
    </row>
    <row r="10" spans="1:3" x14ac:dyDescent="0.25">
      <c r="A10" t="s">
        <v>45</v>
      </c>
      <c r="B10">
        <v>12</v>
      </c>
      <c r="C10" t="s">
        <v>162</v>
      </c>
    </row>
    <row r="11" spans="1:3" x14ac:dyDescent="0.25">
      <c r="A11" t="s">
        <v>35</v>
      </c>
      <c r="B11">
        <v>8</v>
      </c>
      <c r="C11" t="s">
        <v>167</v>
      </c>
    </row>
    <row r="12" spans="1:3" x14ac:dyDescent="0.25">
      <c r="A12" t="s">
        <v>28</v>
      </c>
      <c r="B12">
        <v>5</v>
      </c>
      <c r="C12" t="s">
        <v>158</v>
      </c>
    </row>
    <row r="13" spans="1:3" x14ac:dyDescent="0.25">
      <c r="A13" t="s">
        <v>17</v>
      </c>
      <c r="B13">
        <v>6</v>
      </c>
      <c r="C13" t="s">
        <v>170</v>
      </c>
    </row>
    <row r="14" spans="1:3" x14ac:dyDescent="0.25">
      <c r="A14" t="s">
        <v>46</v>
      </c>
      <c r="B14">
        <v>11</v>
      </c>
      <c r="C14" t="s">
        <v>161</v>
      </c>
    </row>
    <row r="15" spans="1:3" x14ac:dyDescent="0.25">
      <c r="A15" t="s">
        <v>42</v>
      </c>
      <c r="B15">
        <v>8</v>
      </c>
      <c r="C15" t="s">
        <v>163</v>
      </c>
    </row>
    <row r="16" spans="1:3" x14ac:dyDescent="0.25">
      <c r="A16" t="s">
        <v>14</v>
      </c>
      <c r="B16">
        <v>10</v>
      </c>
      <c r="C16" t="s">
        <v>155</v>
      </c>
    </row>
    <row r="17" spans="1:3" x14ac:dyDescent="0.25">
      <c r="A17" t="s">
        <v>50</v>
      </c>
      <c r="B17">
        <v>8</v>
      </c>
      <c r="C17" t="s">
        <v>174</v>
      </c>
    </row>
    <row r="18" spans="1:3" x14ac:dyDescent="0.25">
      <c r="A18" t="s">
        <v>55</v>
      </c>
      <c r="B18">
        <v>12</v>
      </c>
      <c r="C18" t="s">
        <v>173</v>
      </c>
    </row>
    <row r="19" spans="1:3" x14ac:dyDescent="0.25">
      <c r="A19" t="s">
        <v>37</v>
      </c>
      <c r="B19">
        <v>8</v>
      </c>
      <c r="C19" t="s">
        <v>149</v>
      </c>
    </row>
    <row r="20" spans="1:3" x14ac:dyDescent="0.25">
      <c r="A20" t="s">
        <v>53</v>
      </c>
      <c r="B20">
        <v>12</v>
      </c>
      <c r="C20" t="s">
        <v>176</v>
      </c>
    </row>
    <row r="21" spans="1:3" x14ac:dyDescent="0.25">
      <c r="A21" t="s">
        <v>41</v>
      </c>
      <c r="B21">
        <v>6</v>
      </c>
      <c r="C21" t="s">
        <v>153</v>
      </c>
    </row>
    <row r="22" spans="1:3" x14ac:dyDescent="0.25">
      <c r="A22" t="s">
        <v>51</v>
      </c>
      <c r="B22">
        <v>14</v>
      </c>
      <c r="C22" t="s">
        <v>148</v>
      </c>
    </row>
    <row r="23" spans="1:3" x14ac:dyDescent="0.25">
      <c r="A23" t="s">
        <v>26</v>
      </c>
      <c r="B23">
        <v>11</v>
      </c>
      <c r="C23" t="s">
        <v>150</v>
      </c>
    </row>
    <row r="24" spans="1:3" x14ac:dyDescent="0.25">
      <c r="A24" t="s">
        <v>33</v>
      </c>
      <c r="B24">
        <v>14</v>
      </c>
      <c r="C24" t="s">
        <v>172</v>
      </c>
    </row>
    <row r="25" spans="1:3" x14ac:dyDescent="0.25">
      <c r="A25" t="s">
        <v>48</v>
      </c>
      <c r="B25">
        <v>9</v>
      </c>
      <c r="C25" t="s">
        <v>168</v>
      </c>
    </row>
    <row r="26" spans="1:3" x14ac:dyDescent="0.25">
      <c r="A26" t="s">
        <v>29</v>
      </c>
      <c r="B26">
        <v>9</v>
      </c>
      <c r="C26" t="s">
        <v>183</v>
      </c>
    </row>
    <row r="27" spans="1:3" x14ac:dyDescent="0.25">
      <c r="A27" t="s">
        <v>43</v>
      </c>
      <c r="B27">
        <v>5</v>
      </c>
      <c r="C27" t="s">
        <v>146</v>
      </c>
    </row>
    <row r="28" spans="1:3" x14ac:dyDescent="0.25">
      <c r="A28" t="s">
        <v>44</v>
      </c>
      <c r="B28">
        <v>14</v>
      </c>
      <c r="C28" t="s">
        <v>147</v>
      </c>
    </row>
    <row r="29" spans="1:3" x14ac:dyDescent="0.25">
      <c r="A29" t="s">
        <v>19</v>
      </c>
      <c r="B29">
        <v>8</v>
      </c>
      <c r="C29" t="s">
        <v>156</v>
      </c>
    </row>
    <row r="30" spans="1:3" x14ac:dyDescent="0.25">
      <c r="A30" t="s">
        <v>24</v>
      </c>
      <c r="B30">
        <v>9</v>
      </c>
      <c r="C30" t="s">
        <v>151</v>
      </c>
    </row>
    <row r="31" spans="1:3" x14ac:dyDescent="0.25">
      <c r="A31" t="s">
        <v>38</v>
      </c>
      <c r="B31">
        <v>10</v>
      </c>
      <c r="C31" t="s">
        <v>169</v>
      </c>
    </row>
    <row r="32" spans="1:3" x14ac:dyDescent="0.25">
      <c r="A32" t="s">
        <v>56</v>
      </c>
      <c r="B32">
        <v>12</v>
      </c>
      <c r="C32" t="s">
        <v>157</v>
      </c>
    </row>
  </sheetData>
  <sortState xmlns:xlrd2="http://schemas.microsoft.com/office/spreadsheetml/2017/richdata2" ref="A1:A32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Scoring</vt:lpstr>
      <vt:lpstr>QB</vt:lpstr>
      <vt:lpstr>RB</vt:lpstr>
      <vt:lpstr>WR</vt:lpstr>
      <vt:lpstr>TE</vt:lpstr>
      <vt:lpstr>Flex</vt:lpstr>
      <vt:lpstr>DST</vt:lpstr>
      <vt:lpstr>K</vt:lpstr>
      <vt:lpstr>Bye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funct</dc:creator>
  <cp:lastModifiedBy>Sean Ryan</cp:lastModifiedBy>
  <dcterms:created xsi:type="dcterms:W3CDTF">2020-05-21T21:26:53Z</dcterms:created>
  <dcterms:modified xsi:type="dcterms:W3CDTF">2025-08-27T19:25:26Z</dcterms:modified>
</cp:coreProperties>
</file>