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11c4533d5540a7f/Desktop/2024 FFA/Updates/Updates 2/"/>
    </mc:Choice>
  </mc:AlternateContent>
  <xr:revisionPtr revIDLastSave="23" documentId="8_{02D05875-6697-483E-B7E5-B902439105F1}" xr6:coauthVersionLast="47" xr6:coauthVersionMax="47" xr10:uidLastSave="{FAC1385E-0A58-4EBC-93D2-C3275919A5B1}"/>
  <bookViews>
    <workbookView xWindow="-28800" yWindow="-1635" windowWidth="22455" windowHeight="15600" xr2:uid="{00000000-000D-0000-FFFF-FFFF00000000}"/>
  </bookViews>
  <sheets>
    <sheet name="Budget" sheetId="1" r:id="rId1"/>
    <sheet name="QB" sheetId="2" r:id="rId2"/>
    <sheet name="RB" sheetId="3" r:id="rId3"/>
    <sheet name="WR" sheetId="4" r:id="rId4"/>
    <sheet name="TE" sheetId="5" r:id="rId5"/>
    <sheet name="DST" sheetId="13" r:id="rId6"/>
    <sheet name="K" sheetId="6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8" i="5" l="1"/>
  <c r="E42" i="5"/>
  <c r="E46" i="5"/>
  <c r="E50" i="5"/>
  <c r="E54" i="5"/>
  <c r="E58" i="5"/>
  <c r="G61" i="5"/>
  <c r="E61" i="5" s="1"/>
  <c r="G60" i="5"/>
  <c r="E60" i="5" s="1"/>
  <c r="G59" i="5"/>
  <c r="E59" i="5" s="1"/>
  <c r="G58" i="5"/>
  <c r="G57" i="5"/>
  <c r="E57" i="5" s="1"/>
  <c r="G56" i="5"/>
  <c r="E56" i="5" s="1"/>
  <c r="G55" i="5"/>
  <c r="E55" i="5" s="1"/>
  <c r="G54" i="5"/>
  <c r="G53" i="5"/>
  <c r="E53" i="5" s="1"/>
  <c r="G52" i="5"/>
  <c r="E52" i="5" s="1"/>
  <c r="G51" i="5"/>
  <c r="E51" i="5" s="1"/>
  <c r="G50" i="5"/>
  <c r="G49" i="5"/>
  <c r="E49" i="5" s="1"/>
  <c r="G48" i="5"/>
  <c r="E48" i="5" s="1"/>
  <c r="G47" i="5"/>
  <c r="E47" i="5" s="1"/>
  <c r="G46" i="5"/>
  <c r="G45" i="5"/>
  <c r="E45" i="5" s="1"/>
  <c r="G44" i="5"/>
  <c r="E44" i="5" s="1"/>
  <c r="G43" i="5"/>
  <c r="E43" i="5" s="1"/>
  <c r="G42" i="5"/>
  <c r="G41" i="5"/>
  <c r="E41" i="5" s="1"/>
  <c r="G40" i="5"/>
  <c r="E40" i="5" s="1"/>
  <c r="G39" i="5"/>
  <c r="E39" i="5" s="1"/>
  <c r="G38" i="5"/>
  <c r="G37" i="5"/>
  <c r="E37" i="5" s="1"/>
  <c r="G143" i="4"/>
  <c r="E143" i="4" s="1"/>
  <c r="K143" i="4" s="1"/>
  <c r="K142" i="4"/>
  <c r="G142" i="4"/>
  <c r="E142" i="4"/>
  <c r="G141" i="4"/>
  <c r="E141" i="4" s="1"/>
  <c r="K141" i="4" s="1"/>
  <c r="G140" i="4"/>
  <c r="E140" i="4" s="1"/>
  <c r="K140" i="4" s="1"/>
  <c r="G139" i="4"/>
  <c r="E139" i="4" s="1"/>
  <c r="K139" i="4" s="1"/>
  <c r="K138" i="4"/>
  <c r="G138" i="4"/>
  <c r="E138" i="4"/>
  <c r="G137" i="4"/>
  <c r="E137" i="4" s="1"/>
  <c r="K137" i="4" s="1"/>
  <c r="G136" i="4"/>
  <c r="E136" i="4" s="1"/>
  <c r="K136" i="4" s="1"/>
  <c r="G135" i="4"/>
  <c r="E135" i="4" s="1"/>
  <c r="K135" i="4" s="1"/>
  <c r="K134" i="4"/>
  <c r="G134" i="4"/>
  <c r="E134" i="4"/>
  <c r="G133" i="4"/>
  <c r="E133" i="4" s="1"/>
  <c r="K133" i="4" s="1"/>
  <c r="G132" i="4"/>
  <c r="E132" i="4" s="1"/>
  <c r="K132" i="4" s="1"/>
  <c r="G131" i="4"/>
  <c r="E131" i="4" s="1"/>
  <c r="K131" i="4" s="1"/>
  <c r="G130" i="4"/>
  <c r="E130" i="4" s="1"/>
  <c r="K130" i="4" s="1"/>
  <c r="G129" i="4"/>
  <c r="E129" i="4" s="1"/>
  <c r="K129" i="4" s="1"/>
  <c r="G128" i="4"/>
  <c r="E128" i="4" s="1"/>
  <c r="K128" i="4" s="1"/>
  <c r="G127" i="4"/>
  <c r="E127" i="4" s="1"/>
  <c r="K127" i="4" s="1"/>
  <c r="G126" i="4"/>
  <c r="E126" i="4" s="1"/>
  <c r="K126" i="4" s="1"/>
  <c r="G125" i="4"/>
  <c r="E125" i="4" s="1"/>
  <c r="K125" i="4" s="1"/>
  <c r="G124" i="4"/>
  <c r="E124" i="4" s="1"/>
  <c r="K124" i="4" s="1"/>
  <c r="G123" i="4"/>
  <c r="E123" i="4" s="1"/>
  <c r="K123" i="4" s="1"/>
  <c r="G122" i="4"/>
  <c r="E122" i="4" s="1"/>
  <c r="K122" i="4" s="1"/>
  <c r="G121" i="4"/>
  <c r="E121" i="4" s="1"/>
  <c r="K121" i="4" s="1"/>
  <c r="G120" i="4"/>
  <c r="E120" i="4" s="1"/>
  <c r="K120" i="4" s="1"/>
  <c r="G119" i="4"/>
  <c r="E119" i="4" s="1"/>
  <c r="K119" i="4" s="1"/>
  <c r="G118" i="4"/>
  <c r="E118" i="4" s="1"/>
  <c r="K118" i="4" s="1"/>
  <c r="G117" i="4"/>
  <c r="E117" i="4" s="1"/>
  <c r="K117" i="4" s="1"/>
  <c r="G116" i="4"/>
  <c r="E116" i="4" s="1"/>
  <c r="K116" i="4" s="1"/>
  <c r="G115" i="4"/>
  <c r="E115" i="4" s="1"/>
  <c r="K115" i="4" s="1"/>
  <c r="G114" i="4"/>
  <c r="E114" i="4" s="1"/>
  <c r="K114" i="4" s="1"/>
  <c r="G113" i="4"/>
  <c r="E113" i="4" s="1"/>
  <c r="K113" i="4" s="1"/>
  <c r="G112" i="4"/>
  <c r="E112" i="4" s="1"/>
  <c r="K112" i="4" s="1"/>
  <c r="G111" i="4"/>
  <c r="E111" i="4" s="1"/>
  <c r="K111" i="4" s="1"/>
  <c r="G110" i="4"/>
  <c r="E110" i="4"/>
  <c r="K110" i="4" s="1"/>
  <c r="G109" i="4"/>
  <c r="E109" i="4" s="1"/>
  <c r="K109" i="4" s="1"/>
  <c r="G108" i="4"/>
  <c r="E108" i="4" s="1"/>
  <c r="K108" i="4" s="1"/>
  <c r="G107" i="4"/>
  <c r="E107" i="4" s="1"/>
  <c r="K107" i="4" s="1"/>
  <c r="G106" i="4"/>
  <c r="E106" i="4" s="1"/>
  <c r="K106" i="4" s="1"/>
  <c r="G105" i="4"/>
  <c r="E105" i="4" s="1"/>
  <c r="K105" i="4" s="1"/>
  <c r="G104" i="4"/>
  <c r="E104" i="4" s="1"/>
  <c r="K104" i="4" s="1"/>
  <c r="G103" i="4"/>
  <c r="E103" i="4" s="1"/>
  <c r="K103" i="4" s="1"/>
  <c r="G102" i="4"/>
  <c r="E102" i="4" s="1"/>
  <c r="K102" i="4" s="1"/>
  <c r="I101" i="3"/>
  <c r="I100" i="3"/>
  <c r="I99" i="3"/>
  <c r="I98" i="3"/>
  <c r="I97" i="3"/>
  <c r="I96" i="3"/>
  <c r="I95" i="3"/>
  <c r="I94" i="3"/>
  <c r="I93" i="3"/>
  <c r="I92" i="3"/>
  <c r="I91" i="3"/>
  <c r="I90" i="3"/>
  <c r="I89" i="3"/>
  <c r="I88" i="3"/>
  <c r="I87" i="3"/>
  <c r="I86" i="3"/>
  <c r="I85" i="3"/>
  <c r="I84" i="3"/>
  <c r="I83" i="3"/>
  <c r="I82" i="3"/>
  <c r="I81" i="3"/>
  <c r="I80" i="3"/>
  <c r="I79" i="3"/>
  <c r="I78" i="3"/>
  <c r="I77" i="3"/>
  <c r="I76" i="3"/>
  <c r="I75" i="3"/>
  <c r="I74" i="3"/>
  <c r="I73" i="3"/>
  <c r="I72" i="3"/>
  <c r="I71" i="3"/>
  <c r="M36" i="2"/>
  <c r="K36" i="2"/>
  <c r="M35" i="2"/>
  <c r="K35" i="2"/>
  <c r="F36" i="2"/>
  <c r="F35" i="2"/>
  <c r="G26" i="6"/>
  <c r="E26" i="6" s="1"/>
  <c r="G25" i="6"/>
  <c r="E25" i="6"/>
  <c r="G24" i="6"/>
  <c r="E24" i="6" s="1"/>
  <c r="G23" i="6"/>
  <c r="E23" i="6"/>
  <c r="G22" i="6"/>
  <c r="E22" i="6" s="1"/>
  <c r="B4" i="1"/>
  <c r="R3" i="5"/>
  <c r="R2" i="5"/>
  <c r="R3" i="4"/>
  <c r="F34" i="2"/>
  <c r="L3" i="2"/>
  <c r="L4" i="2" s="1"/>
  <c r="L5" i="2" s="1"/>
  <c r="L6" i="2" s="1"/>
  <c r="L7" i="2" s="1"/>
  <c r="L8" i="2" s="1"/>
  <c r="L9" i="2" s="1"/>
  <c r="L10" i="2" s="1"/>
  <c r="L11" i="2" s="1"/>
  <c r="L12" i="2" s="1"/>
  <c r="L13" i="2" s="1"/>
  <c r="L14" i="2" s="1"/>
  <c r="L15" i="2" s="1"/>
  <c r="L16" i="2" s="1"/>
  <c r="R2" i="4"/>
  <c r="R3" i="6"/>
  <c r="R2" i="6"/>
  <c r="R3" i="13"/>
  <c r="R2" i="13"/>
  <c r="R3" i="3"/>
  <c r="R2" i="3"/>
  <c r="R3" i="2"/>
  <c r="R2" i="2"/>
  <c r="H3" i="4"/>
  <c r="H4" i="4" l="1"/>
  <c r="H5" i="4" l="1"/>
  <c r="H6" i="4" l="1"/>
  <c r="H7" i="4" l="1"/>
  <c r="H8" i="4" l="1"/>
  <c r="H9" i="4" l="1"/>
  <c r="H10" i="4" l="1"/>
  <c r="H11" i="4" l="1"/>
  <c r="H12" i="4" l="1"/>
  <c r="M34" i="2"/>
  <c r="M33" i="2"/>
  <c r="M32" i="2"/>
  <c r="M31" i="2"/>
  <c r="M30" i="2"/>
  <c r="M29" i="2"/>
  <c r="M28" i="2"/>
  <c r="M27" i="2"/>
  <c r="M26" i="2"/>
  <c r="M25" i="2"/>
  <c r="M24" i="2"/>
  <c r="M23" i="2"/>
  <c r="M22" i="2"/>
  <c r="M21" i="2"/>
  <c r="M20" i="2"/>
  <c r="M19" i="2"/>
  <c r="M18" i="2"/>
  <c r="M17" i="2"/>
  <c r="M16" i="2"/>
  <c r="M15" i="2"/>
  <c r="M14" i="2"/>
  <c r="M13" i="2"/>
  <c r="M12" i="2"/>
  <c r="M11" i="2"/>
  <c r="M10" i="2"/>
  <c r="M9" i="2"/>
  <c r="M8" i="2"/>
  <c r="M7" i="2"/>
  <c r="M6" i="2"/>
  <c r="M5" i="2"/>
  <c r="M4" i="2"/>
  <c r="M3" i="2"/>
  <c r="M2" i="2"/>
  <c r="A3" i="5"/>
  <c r="A4" i="5" s="1"/>
  <c r="A5" i="5" s="1"/>
  <c r="A6" i="5" s="1"/>
  <c r="A7" i="5" s="1"/>
  <c r="A8" i="5" s="1"/>
  <c r="A9" i="5" s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" i="4"/>
  <c r="A4" i="4" s="1"/>
  <c r="A5" i="4" s="1"/>
  <c r="A6" i="4" s="1"/>
  <c r="A7" i="4" s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A96" i="4" s="1"/>
  <c r="A97" i="4" s="1"/>
  <c r="A98" i="4" s="1"/>
  <c r="A99" i="4" s="1"/>
  <c r="A100" i="4" s="1"/>
  <c r="A101" i="4" s="1"/>
  <c r="A3" i="3"/>
  <c r="A4" i="3" s="1"/>
  <c r="A5" i="3" s="1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3" i="2"/>
  <c r="A4" i="2" s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K22" i="2" l="1"/>
  <c r="F3" i="1"/>
  <c r="D32" i="13" s="1"/>
  <c r="K18" i="2"/>
  <c r="K34" i="2"/>
  <c r="K6" i="2"/>
  <c r="G33" i="5"/>
  <c r="E33" i="5" s="1"/>
  <c r="G29" i="5"/>
  <c r="E29" i="5" s="1"/>
  <c r="G25" i="5"/>
  <c r="G21" i="5"/>
  <c r="G17" i="5"/>
  <c r="E17" i="5" s="1"/>
  <c r="G13" i="5"/>
  <c r="E13" i="5" s="1"/>
  <c r="G9" i="5"/>
  <c r="E9" i="5" s="1"/>
  <c r="G5" i="5"/>
  <c r="E5" i="5" s="1"/>
  <c r="I67" i="3"/>
  <c r="I63" i="3"/>
  <c r="I59" i="3"/>
  <c r="I55" i="3"/>
  <c r="I51" i="3"/>
  <c r="I47" i="3"/>
  <c r="I43" i="3"/>
  <c r="I39" i="3"/>
  <c r="I35" i="3"/>
  <c r="I31" i="3"/>
  <c r="I27" i="3"/>
  <c r="I22" i="3"/>
  <c r="I18" i="3"/>
  <c r="I14" i="3"/>
  <c r="I10" i="3"/>
  <c r="I6" i="3"/>
  <c r="I2" i="3"/>
  <c r="F26" i="13"/>
  <c r="F22" i="13"/>
  <c r="D22" i="13" s="1"/>
  <c r="F19" i="13"/>
  <c r="F15" i="13"/>
  <c r="F11" i="13"/>
  <c r="F7" i="13"/>
  <c r="D7" i="13" s="1"/>
  <c r="F3" i="13"/>
  <c r="G3" i="6"/>
  <c r="G36" i="5"/>
  <c r="E36" i="5" s="1"/>
  <c r="G32" i="5"/>
  <c r="E32" i="5" s="1"/>
  <c r="G28" i="5"/>
  <c r="E28" i="5" s="1"/>
  <c r="G24" i="5"/>
  <c r="G20" i="5"/>
  <c r="E20" i="5" s="1"/>
  <c r="G16" i="5"/>
  <c r="E16" i="5" s="1"/>
  <c r="G12" i="5"/>
  <c r="E12" i="5" s="1"/>
  <c r="G8" i="5"/>
  <c r="E8" i="5" s="1"/>
  <c r="G4" i="5"/>
  <c r="E4" i="5" s="1"/>
  <c r="I70" i="3"/>
  <c r="I66" i="3"/>
  <c r="I62" i="3"/>
  <c r="I58" i="3"/>
  <c r="I54" i="3"/>
  <c r="I50" i="3"/>
  <c r="I46" i="3"/>
  <c r="I42" i="3"/>
  <c r="I38" i="3"/>
  <c r="I34" i="3"/>
  <c r="I30" i="3"/>
  <c r="I26" i="3"/>
  <c r="I21" i="3"/>
  <c r="I17" i="3"/>
  <c r="I13" i="3"/>
  <c r="I9" i="3"/>
  <c r="I5" i="3"/>
  <c r="F25" i="13"/>
  <c r="F21" i="13"/>
  <c r="F18" i="13"/>
  <c r="F14" i="13"/>
  <c r="D14" i="13" s="1"/>
  <c r="F10" i="13"/>
  <c r="F6" i="13"/>
  <c r="F2" i="13"/>
  <c r="G10" i="6"/>
  <c r="E10" i="6" s="1"/>
  <c r="G6" i="6"/>
  <c r="G2" i="6"/>
  <c r="G30" i="5"/>
  <c r="E30" i="5" s="1"/>
  <c r="G14" i="5"/>
  <c r="E14" i="5" s="1"/>
  <c r="G6" i="5"/>
  <c r="E6" i="5" s="1"/>
  <c r="I64" i="3"/>
  <c r="I52" i="3"/>
  <c r="I44" i="3"/>
  <c r="I36" i="3"/>
  <c r="I28" i="3"/>
  <c r="I19" i="3"/>
  <c r="I11" i="3"/>
  <c r="F23" i="13"/>
  <c r="F16" i="13"/>
  <c r="F8" i="13"/>
  <c r="D8" i="13" s="1"/>
  <c r="G12" i="6"/>
  <c r="G4" i="6"/>
  <c r="G7" i="6"/>
  <c r="G35" i="5"/>
  <c r="E35" i="5" s="1"/>
  <c r="G31" i="5"/>
  <c r="E31" i="5" s="1"/>
  <c r="G27" i="5"/>
  <c r="E27" i="5" s="1"/>
  <c r="G23" i="5"/>
  <c r="G19" i="5"/>
  <c r="E19" i="5" s="1"/>
  <c r="G15" i="5"/>
  <c r="E15" i="5" s="1"/>
  <c r="G11" i="5"/>
  <c r="E11" i="5" s="1"/>
  <c r="G7" i="5"/>
  <c r="E7" i="5" s="1"/>
  <c r="G3" i="5"/>
  <c r="E3" i="5" s="1"/>
  <c r="G2" i="4"/>
  <c r="I69" i="3"/>
  <c r="I65" i="3"/>
  <c r="I61" i="3"/>
  <c r="I57" i="3"/>
  <c r="I53" i="3"/>
  <c r="I49" i="3"/>
  <c r="I41" i="3"/>
  <c r="I37" i="3"/>
  <c r="I33" i="3"/>
  <c r="I29" i="3"/>
  <c r="I24" i="3"/>
  <c r="I20" i="3"/>
  <c r="I16" i="3"/>
  <c r="I12" i="3"/>
  <c r="I8" i="3"/>
  <c r="I4" i="3"/>
  <c r="F28" i="13"/>
  <c r="F24" i="13"/>
  <c r="D24" i="13" s="1"/>
  <c r="F20" i="13"/>
  <c r="F17" i="13"/>
  <c r="F13" i="13"/>
  <c r="F9" i="13"/>
  <c r="D9" i="13" s="1"/>
  <c r="F5" i="13"/>
  <c r="G13" i="6"/>
  <c r="G9" i="6"/>
  <c r="G5" i="6"/>
  <c r="E5" i="6" s="1"/>
  <c r="G34" i="5"/>
  <c r="E34" i="5" s="1"/>
  <c r="G26" i="5"/>
  <c r="E26" i="5" s="1"/>
  <c r="G22" i="5"/>
  <c r="G18" i="5"/>
  <c r="E18" i="5" s="1"/>
  <c r="G10" i="5"/>
  <c r="E10" i="5" s="1"/>
  <c r="G2" i="5"/>
  <c r="E2" i="5" s="1"/>
  <c r="I68" i="3"/>
  <c r="I60" i="3"/>
  <c r="I56" i="3"/>
  <c r="I48" i="3"/>
  <c r="I40" i="3"/>
  <c r="I32" i="3"/>
  <c r="I23" i="3"/>
  <c r="I15" i="3"/>
  <c r="I7" i="3"/>
  <c r="I3" i="3"/>
  <c r="F27" i="13"/>
  <c r="F12" i="13"/>
  <c r="F4" i="13"/>
  <c r="G8" i="6"/>
  <c r="E8" i="6" s="1"/>
  <c r="G11" i="6"/>
  <c r="G3" i="4"/>
  <c r="G4" i="4"/>
  <c r="G5" i="4"/>
  <c r="G6" i="4"/>
  <c r="G7" i="4"/>
  <c r="G8" i="4"/>
  <c r="G9" i="4"/>
  <c r="G10" i="4"/>
  <c r="K10" i="2"/>
  <c r="K26" i="2"/>
  <c r="G11" i="4"/>
  <c r="K2" i="2"/>
  <c r="K14" i="2"/>
  <c r="K30" i="2"/>
  <c r="H13" i="4"/>
  <c r="G12" i="4"/>
  <c r="G43" i="4"/>
  <c r="K9" i="2"/>
  <c r="K21" i="2"/>
  <c r="K33" i="2"/>
  <c r="K4" i="2"/>
  <c r="K8" i="2"/>
  <c r="K12" i="2"/>
  <c r="K16" i="2"/>
  <c r="K20" i="2"/>
  <c r="K24" i="2"/>
  <c r="K28" i="2"/>
  <c r="K32" i="2"/>
  <c r="G38" i="3"/>
  <c r="K5" i="2"/>
  <c r="K13" i="2"/>
  <c r="K17" i="2"/>
  <c r="K25" i="2"/>
  <c r="K29" i="2"/>
  <c r="K3" i="2"/>
  <c r="K7" i="2"/>
  <c r="K11" i="2"/>
  <c r="K15" i="2"/>
  <c r="K19" i="2"/>
  <c r="K23" i="2"/>
  <c r="K27" i="2"/>
  <c r="K31" i="2"/>
  <c r="D4" i="13" l="1"/>
  <c r="E9" i="6"/>
  <c r="D13" i="13"/>
  <c r="D28" i="13"/>
  <c r="E7" i="6"/>
  <c r="D16" i="13"/>
  <c r="D2" i="13"/>
  <c r="D18" i="13"/>
  <c r="D11" i="13"/>
  <c r="D26" i="13"/>
  <c r="D31" i="13"/>
  <c r="D12" i="13"/>
  <c r="E13" i="6"/>
  <c r="D17" i="13"/>
  <c r="E4" i="6"/>
  <c r="D23" i="13"/>
  <c r="E36" i="3"/>
  <c r="G36" i="3" s="1"/>
  <c r="E2" i="6"/>
  <c r="D6" i="13"/>
  <c r="D21" i="13"/>
  <c r="E13" i="3"/>
  <c r="G13" i="3" s="1"/>
  <c r="E3" i="6"/>
  <c r="D15" i="13"/>
  <c r="D29" i="13"/>
  <c r="E11" i="6"/>
  <c r="D27" i="13"/>
  <c r="D5" i="13"/>
  <c r="D20" i="13"/>
  <c r="E8" i="3"/>
  <c r="G8" i="3" s="1"/>
  <c r="E12" i="6"/>
  <c r="E6" i="6"/>
  <c r="D10" i="13"/>
  <c r="D25" i="13"/>
  <c r="D3" i="13"/>
  <c r="D19" i="13"/>
  <c r="D30" i="13"/>
  <c r="D33" i="13"/>
  <c r="G25" i="3"/>
  <c r="G33" i="3"/>
  <c r="G46" i="3"/>
  <c r="G47" i="3"/>
  <c r="E12" i="4"/>
  <c r="I12" i="4" s="1"/>
  <c r="E10" i="4"/>
  <c r="I10" i="4" s="1"/>
  <c r="E6" i="4"/>
  <c r="I6" i="4" s="1"/>
  <c r="E23" i="3"/>
  <c r="G23" i="3" s="1"/>
  <c r="E4" i="3"/>
  <c r="G4" i="3" s="1"/>
  <c r="E20" i="3"/>
  <c r="G20" i="3" s="1"/>
  <c r="G37" i="3"/>
  <c r="E28" i="3"/>
  <c r="G28" i="3" s="1"/>
  <c r="E17" i="3"/>
  <c r="G17" i="3" s="1"/>
  <c r="E34" i="3"/>
  <c r="G34" i="3" s="1"/>
  <c r="G50" i="3"/>
  <c r="E2" i="3"/>
  <c r="G2" i="3" s="1"/>
  <c r="E18" i="3"/>
  <c r="G18" i="3" s="1"/>
  <c r="E35" i="3"/>
  <c r="G35" i="3" s="1"/>
  <c r="E3" i="4"/>
  <c r="I3" i="4" s="1"/>
  <c r="G48" i="3"/>
  <c r="E16" i="3"/>
  <c r="G16" i="3" s="1"/>
  <c r="G31" i="3"/>
  <c r="E11" i="4"/>
  <c r="K11" i="4" s="1"/>
  <c r="E5" i="4"/>
  <c r="I5" i="4" s="1"/>
  <c r="E3" i="3"/>
  <c r="G3" i="3" s="1"/>
  <c r="G32" i="3"/>
  <c r="E24" i="3"/>
  <c r="G24" i="3" s="1"/>
  <c r="E41" i="3"/>
  <c r="G41" i="3" s="1"/>
  <c r="E2" i="4"/>
  <c r="K2" i="4" s="1"/>
  <c r="E5" i="3"/>
  <c r="G5" i="3" s="1"/>
  <c r="E21" i="3"/>
  <c r="G21" i="3" s="1"/>
  <c r="E6" i="3"/>
  <c r="G6" i="3" s="1"/>
  <c r="E22" i="3"/>
  <c r="G22" i="3" s="1"/>
  <c r="G39" i="3"/>
  <c r="E43" i="4"/>
  <c r="K43" i="4" s="1"/>
  <c r="E7" i="4"/>
  <c r="I7" i="4" s="1"/>
  <c r="E15" i="3"/>
  <c r="G15" i="3" s="1"/>
  <c r="G49" i="3"/>
  <c r="E19" i="3"/>
  <c r="G19" i="3" s="1"/>
  <c r="E30" i="3"/>
  <c r="G30" i="3" s="1"/>
  <c r="E14" i="3"/>
  <c r="G14" i="3" s="1"/>
  <c r="E9" i="4"/>
  <c r="I9" i="4" s="1"/>
  <c r="E8" i="4"/>
  <c r="I8" i="4" s="1"/>
  <c r="E4" i="4"/>
  <c r="I4" i="4" s="1"/>
  <c r="E7" i="3"/>
  <c r="G7" i="3" s="1"/>
  <c r="G40" i="3"/>
  <c r="E12" i="3"/>
  <c r="G12" i="3" s="1"/>
  <c r="E29" i="3"/>
  <c r="G29" i="3" s="1"/>
  <c r="E11" i="3"/>
  <c r="G11" i="3" s="1"/>
  <c r="G44" i="3"/>
  <c r="E9" i="3"/>
  <c r="G9" i="3" s="1"/>
  <c r="E26" i="3"/>
  <c r="G26" i="3" s="1"/>
  <c r="G42" i="3"/>
  <c r="E10" i="3"/>
  <c r="G10" i="3" s="1"/>
  <c r="E27" i="3"/>
  <c r="G27" i="3" s="1"/>
  <c r="G43" i="3"/>
  <c r="F2" i="2"/>
  <c r="F33" i="2"/>
  <c r="F29" i="2"/>
  <c r="F25" i="2"/>
  <c r="F21" i="2"/>
  <c r="F17" i="2"/>
  <c r="F13" i="2"/>
  <c r="F9" i="2"/>
  <c r="F5" i="2"/>
  <c r="F22" i="2"/>
  <c r="F14" i="2"/>
  <c r="F32" i="2"/>
  <c r="F28" i="2"/>
  <c r="F24" i="2"/>
  <c r="F20" i="2"/>
  <c r="F16" i="2"/>
  <c r="F12" i="2"/>
  <c r="F8" i="2"/>
  <c r="F4" i="2"/>
  <c r="F30" i="2"/>
  <c r="F26" i="2"/>
  <c r="F10" i="2"/>
  <c r="F31" i="2"/>
  <c r="F27" i="2"/>
  <c r="F23" i="2"/>
  <c r="F19" i="2"/>
  <c r="F15" i="2"/>
  <c r="F11" i="2"/>
  <c r="F7" i="2"/>
  <c r="F3" i="2"/>
  <c r="F18" i="2"/>
  <c r="F6" i="2"/>
  <c r="H14" i="4"/>
  <c r="G13" i="4"/>
  <c r="G44" i="4"/>
  <c r="K10" i="4"/>
  <c r="K5" i="4"/>
  <c r="G21" i="6"/>
  <c r="E21" i="6" s="1"/>
  <c r="G20" i="6"/>
  <c r="E20" i="6" s="1"/>
  <c r="G19" i="6"/>
  <c r="E19" i="6" s="1"/>
  <c r="G18" i="6"/>
  <c r="E18" i="6" s="1"/>
  <c r="G17" i="6"/>
  <c r="E17" i="6" s="1"/>
  <c r="G16" i="6"/>
  <c r="E16" i="6" s="1"/>
  <c r="G15" i="6"/>
  <c r="E15" i="6" s="1"/>
  <c r="G14" i="6"/>
  <c r="E14" i="6" s="1"/>
  <c r="K9" i="4" l="1"/>
  <c r="K3" i="4"/>
  <c r="K8" i="4"/>
  <c r="K4" i="4"/>
  <c r="K7" i="4"/>
  <c r="K12" i="4"/>
  <c r="I43" i="4"/>
  <c r="I2" i="4"/>
  <c r="I11" i="4"/>
  <c r="K6" i="4"/>
  <c r="E44" i="4"/>
  <c r="I44" i="4" s="1"/>
  <c r="E13" i="4"/>
  <c r="K13" i="4" s="1"/>
  <c r="G14" i="4"/>
  <c r="E14" i="4" s="1"/>
  <c r="H15" i="4"/>
  <c r="G45" i="4"/>
  <c r="E45" i="4" s="1"/>
  <c r="K44" i="4" l="1"/>
  <c r="I13" i="4"/>
  <c r="G15" i="4"/>
  <c r="E15" i="4" s="1"/>
  <c r="H16" i="4"/>
  <c r="I14" i="4"/>
  <c r="K14" i="4"/>
  <c r="G46" i="4"/>
  <c r="E46" i="4" s="1"/>
  <c r="I45" i="4"/>
  <c r="K45" i="4"/>
  <c r="H17" i="4" l="1"/>
  <c r="G16" i="4"/>
  <c r="E16" i="4" s="1"/>
  <c r="I15" i="4"/>
  <c r="K15" i="4"/>
  <c r="G47" i="4"/>
  <c r="E47" i="4" s="1"/>
  <c r="I46" i="4"/>
  <c r="K46" i="4"/>
  <c r="I16" i="4" l="1"/>
  <c r="K16" i="4"/>
  <c r="H18" i="4"/>
  <c r="G17" i="4"/>
  <c r="E17" i="4" s="1"/>
  <c r="G48" i="4"/>
  <c r="E48" i="4" s="1"/>
  <c r="I47" i="4"/>
  <c r="K47" i="4"/>
  <c r="I17" i="4" l="1"/>
  <c r="K17" i="4"/>
  <c r="H19" i="4"/>
  <c r="G18" i="4"/>
  <c r="E18" i="4" s="1"/>
  <c r="I48" i="4"/>
  <c r="K48" i="4"/>
  <c r="G49" i="4"/>
  <c r="E49" i="4" s="1"/>
  <c r="I18" i="4" l="1"/>
  <c r="K18" i="4"/>
  <c r="G19" i="4"/>
  <c r="E19" i="4" s="1"/>
  <c r="H20" i="4"/>
  <c r="I49" i="4"/>
  <c r="K49" i="4"/>
  <c r="G50" i="4"/>
  <c r="E50" i="4" s="1"/>
  <c r="H21" i="4" l="1"/>
  <c r="G20" i="4"/>
  <c r="E20" i="4" s="1"/>
  <c r="I19" i="4"/>
  <c r="K19" i="4"/>
  <c r="G51" i="4"/>
  <c r="E51" i="4" s="1"/>
  <c r="I50" i="4"/>
  <c r="K50" i="4"/>
  <c r="I20" i="4" l="1"/>
  <c r="K20" i="4"/>
  <c r="H22" i="4"/>
  <c r="G21" i="4"/>
  <c r="E21" i="4" s="1"/>
  <c r="I51" i="4"/>
  <c r="K51" i="4"/>
  <c r="G52" i="4"/>
  <c r="E52" i="4" s="1"/>
  <c r="I21" i="4" l="1"/>
  <c r="K21" i="4"/>
  <c r="G22" i="4"/>
  <c r="E22" i="4" s="1"/>
  <c r="H23" i="4"/>
  <c r="I52" i="4"/>
  <c r="K52" i="4"/>
  <c r="G53" i="4"/>
  <c r="E53" i="4" s="1"/>
  <c r="H24" i="4" l="1"/>
  <c r="G23" i="4"/>
  <c r="E23" i="4" s="1"/>
  <c r="I22" i="4"/>
  <c r="K22" i="4"/>
  <c r="I53" i="4"/>
  <c r="K53" i="4"/>
  <c r="G54" i="4"/>
  <c r="E54" i="4" l="1"/>
  <c r="K54" i="4" s="1"/>
  <c r="I23" i="4"/>
  <c r="K23" i="4"/>
  <c r="H25" i="4"/>
  <c r="G24" i="4"/>
  <c r="E24" i="4" s="1"/>
  <c r="G55" i="4"/>
  <c r="E55" i="4" l="1"/>
  <c r="K55" i="4" s="1"/>
  <c r="I24" i="4"/>
  <c r="K24" i="4"/>
  <c r="H26" i="4"/>
  <c r="G25" i="4"/>
  <c r="E25" i="4" s="1"/>
  <c r="G56" i="4"/>
  <c r="E56" i="4" l="1"/>
  <c r="K56" i="4" s="1"/>
  <c r="I25" i="4"/>
  <c r="K25" i="4"/>
  <c r="H27" i="4"/>
  <c r="G26" i="4"/>
  <c r="E26" i="4" s="1"/>
  <c r="G57" i="4"/>
  <c r="E57" i="4" l="1"/>
  <c r="K57" i="4" s="1"/>
  <c r="H28" i="4"/>
  <c r="G27" i="4"/>
  <c r="E27" i="4" s="1"/>
  <c r="I26" i="4"/>
  <c r="K26" i="4"/>
  <c r="G58" i="4"/>
  <c r="E58" i="4" l="1"/>
  <c r="K58" i="4" s="1"/>
  <c r="I27" i="4"/>
  <c r="K27" i="4"/>
  <c r="H29" i="4"/>
  <c r="G28" i="4"/>
  <c r="E28" i="4" s="1"/>
  <c r="G59" i="4"/>
  <c r="E59" i="4" l="1"/>
  <c r="K59" i="4" s="1"/>
  <c r="I28" i="4"/>
  <c r="K28" i="4"/>
  <c r="H30" i="4"/>
  <c r="G29" i="4"/>
  <c r="E29" i="4" s="1"/>
  <c r="G60" i="4"/>
  <c r="E60" i="4" l="1"/>
  <c r="K60" i="4" s="1"/>
  <c r="I29" i="4"/>
  <c r="K29" i="4"/>
  <c r="H31" i="4"/>
  <c r="G30" i="4"/>
  <c r="E30" i="4" s="1"/>
  <c r="G61" i="4"/>
  <c r="E61" i="4" l="1"/>
  <c r="K61" i="4" s="1"/>
  <c r="I30" i="4"/>
  <c r="K30" i="4"/>
  <c r="H32" i="4"/>
  <c r="G31" i="4"/>
  <c r="E31" i="4" s="1"/>
  <c r="G62" i="4"/>
  <c r="E62" i="4" l="1"/>
  <c r="K62" i="4" s="1"/>
  <c r="H33" i="4"/>
  <c r="G32" i="4"/>
  <c r="E32" i="4" s="1"/>
  <c r="I31" i="4"/>
  <c r="K31" i="4"/>
  <c r="G63" i="4"/>
  <c r="E63" i="4" l="1"/>
  <c r="K63" i="4" s="1"/>
  <c r="I32" i="4"/>
  <c r="K32" i="4"/>
  <c r="H34" i="4"/>
  <c r="G33" i="4"/>
  <c r="E33" i="4" s="1"/>
  <c r="G64" i="4"/>
  <c r="E64" i="4" l="1"/>
  <c r="K64" i="4" s="1"/>
  <c r="I33" i="4"/>
  <c r="K33" i="4"/>
  <c r="G34" i="4"/>
  <c r="E34" i="4" s="1"/>
  <c r="H35" i="4"/>
  <c r="G65" i="4"/>
  <c r="E65" i="4" l="1"/>
  <c r="K65" i="4" s="1"/>
  <c r="G35" i="4"/>
  <c r="E35" i="4" s="1"/>
  <c r="H36" i="4"/>
  <c r="I34" i="4"/>
  <c r="K34" i="4"/>
  <c r="G66" i="4"/>
  <c r="E66" i="4" l="1"/>
  <c r="K66" i="4" s="1"/>
  <c r="H37" i="4"/>
  <c r="G36" i="4"/>
  <c r="E36" i="4" s="1"/>
  <c r="I35" i="4"/>
  <c r="K35" i="4"/>
  <c r="G67" i="4"/>
  <c r="E67" i="4" l="1"/>
  <c r="K67" i="4" s="1"/>
  <c r="I36" i="4"/>
  <c r="K36" i="4"/>
  <c r="G37" i="4"/>
  <c r="E37" i="4" s="1"/>
  <c r="H38" i="4"/>
  <c r="G68" i="4"/>
  <c r="E68" i="4" l="1"/>
  <c r="K68" i="4" s="1"/>
  <c r="G38" i="4"/>
  <c r="E38" i="4" s="1"/>
  <c r="H39" i="4"/>
  <c r="I37" i="4"/>
  <c r="K37" i="4"/>
  <c r="G69" i="4"/>
  <c r="E69" i="4" l="1"/>
  <c r="K69" i="4" s="1"/>
  <c r="H40" i="4"/>
  <c r="G39" i="4"/>
  <c r="E39" i="4" s="1"/>
  <c r="I38" i="4"/>
  <c r="K38" i="4"/>
  <c r="G70" i="4"/>
  <c r="E70" i="4" l="1"/>
  <c r="K70" i="4" s="1"/>
  <c r="I39" i="4"/>
  <c r="K39" i="4"/>
  <c r="H41" i="4"/>
  <c r="G40" i="4"/>
  <c r="E40" i="4" s="1"/>
  <c r="G71" i="4"/>
  <c r="E71" i="4" l="1"/>
  <c r="K71" i="4" s="1"/>
  <c r="I40" i="4"/>
  <c r="K40" i="4"/>
  <c r="H42" i="4"/>
  <c r="G42" i="4" s="1"/>
  <c r="E42" i="4" s="1"/>
  <c r="G41" i="4"/>
  <c r="E41" i="4" s="1"/>
  <c r="G72" i="4"/>
  <c r="E72" i="4" l="1"/>
  <c r="K72" i="4" s="1"/>
  <c r="I41" i="4"/>
  <c r="K41" i="4"/>
  <c r="I42" i="4"/>
  <c r="K42" i="4"/>
  <c r="G73" i="4"/>
  <c r="E73" i="4" l="1"/>
  <c r="K73" i="4" s="1"/>
  <c r="G74" i="4"/>
  <c r="E74" i="4" l="1"/>
  <c r="K74" i="4" s="1"/>
  <c r="G75" i="4"/>
  <c r="E75" i="4" l="1"/>
  <c r="K75" i="4" s="1"/>
  <c r="G76" i="4"/>
  <c r="E76" i="4" l="1"/>
  <c r="K76" i="4" s="1"/>
  <c r="G77" i="4"/>
  <c r="E77" i="4" l="1"/>
  <c r="K77" i="4" s="1"/>
  <c r="G78" i="4"/>
  <c r="E78" i="4" l="1"/>
  <c r="K78" i="4" s="1"/>
  <c r="G79" i="4"/>
  <c r="E79" i="4" l="1"/>
  <c r="K79" i="4" s="1"/>
  <c r="G80" i="4"/>
  <c r="E80" i="4" l="1"/>
  <c r="K80" i="4" s="1"/>
  <c r="G81" i="4"/>
  <c r="E81" i="4" l="1"/>
  <c r="K81" i="4" s="1"/>
  <c r="G82" i="4"/>
  <c r="E82" i="4" l="1"/>
  <c r="K82" i="4" s="1"/>
  <c r="G83" i="4"/>
  <c r="E83" i="4" l="1"/>
  <c r="K83" i="4" s="1"/>
  <c r="G84" i="4"/>
  <c r="E84" i="4" l="1"/>
  <c r="K84" i="4" s="1"/>
  <c r="G85" i="4"/>
  <c r="E85" i="4" l="1"/>
  <c r="K85" i="4" s="1"/>
  <c r="G86" i="4"/>
  <c r="E86" i="4" l="1"/>
  <c r="K86" i="4" s="1"/>
  <c r="G87" i="4"/>
  <c r="E87" i="4" l="1"/>
  <c r="K87" i="4" s="1"/>
  <c r="G88" i="4"/>
  <c r="E88" i="4" l="1"/>
  <c r="K88" i="4" s="1"/>
  <c r="G89" i="4"/>
  <c r="E89" i="4" l="1"/>
  <c r="K89" i="4" s="1"/>
  <c r="G90" i="4"/>
  <c r="E90" i="4" l="1"/>
  <c r="K90" i="4" s="1"/>
  <c r="G91" i="4"/>
  <c r="E91" i="4" l="1"/>
  <c r="K91" i="4" s="1"/>
  <c r="G92" i="4"/>
  <c r="E92" i="4" l="1"/>
  <c r="K92" i="4" s="1"/>
  <c r="G93" i="4"/>
  <c r="E93" i="4" l="1"/>
  <c r="K93" i="4" s="1"/>
  <c r="G94" i="4"/>
  <c r="E94" i="4" l="1"/>
  <c r="K94" i="4" s="1"/>
  <c r="G95" i="4"/>
  <c r="E95" i="4" l="1"/>
  <c r="K95" i="4" s="1"/>
  <c r="G96" i="4"/>
  <c r="E96" i="4" l="1"/>
  <c r="K96" i="4" s="1"/>
  <c r="G97" i="4"/>
  <c r="E97" i="4" l="1"/>
  <c r="K97" i="4" s="1"/>
  <c r="G98" i="4"/>
  <c r="E98" i="4" l="1"/>
  <c r="K98" i="4" s="1"/>
  <c r="G99" i="4"/>
  <c r="E99" i="4" l="1"/>
  <c r="K99" i="4" s="1"/>
  <c r="G100" i="4"/>
  <c r="E100" i="4" l="1"/>
  <c r="K100" i="4" s="1"/>
  <c r="G101" i="4"/>
  <c r="E101" i="4" l="1"/>
  <c r="K101" i="4" s="1"/>
</calcChain>
</file>

<file path=xl/sharedStrings.xml><?xml version="1.0" encoding="utf-8"?>
<sst xmlns="http://schemas.openxmlformats.org/spreadsheetml/2006/main" count="816" uniqueCount="441">
  <si>
    <t>Teams</t>
  </si>
  <si>
    <t>Budget</t>
  </si>
  <si>
    <t>Total League Money</t>
  </si>
  <si>
    <t>Rank</t>
  </si>
  <si>
    <t xml:space="preserve">Team </t>
  </si>
  <si>
    <t>Player</t>
  </si>
  <si>
    <t>$300 Budget</t>
  </si>
  <si>
    <t>Aaron Rodgers</t>
  </si>
  <si>
    <t>Jared Goff</t>
  </si>
  <si>
    <t>Russell Wilson</t>
  </si>
  <si>
    <t>Dak Prescott</t>
  </si>
  <si>
    <t>Matthew Stafford</t>
  </si>
  <si>
    <t>Josh Allen</t>
  </si>
  <si>
    <t xml:space="preserve">Player </t>
  </si>
  <si>
    <t>Saquon Barkley</t>
  </si>
  <si>
    <t>Alvin Kamara</t>
  </si>
  <si>
    <t>James Conner</t>
  </si>
  <si>
    <t>Aaron Jones</t>
  </si>
  <si>
    <t>Derrick Henry</t>
  </si>
  <si>
    <t>David Montgomery</t>
  </si>
  <si>
    <t>Miles Sanders</t>
  </si>
  <si>
    <t>Tony Pollard</t>
  </si>
  <si>
    <t>Tyreek Hill</t>
  </si>
  <si>
    <t>DeAndre Hopkins</t>
  </si>
  <si>
    <t>Davante Adams</t>
  </si>
  <si>
    <t>Adam Thielen</t>
  </si>
  <si>
    <t>JuJu Smith-Schuster</t>
  </si>
  <si>
    <t>Stefon Diggs</t>
  </si>
  <si>
    <t>Amari Cooper</t>
  </si>
  <si>
    <t>Cooper Kupp</t>
  </si>
  <si>
    <t>Mike Evans</t>
  </si>
  <si>
    <t>Keenan Allen</t>
  </si>
  <si>
    <t>Brandin Cooks</t>
  </si>
  <si>
    <t>Christian Kirk</t>
  </si>
  <si>
    <t>Robert Woods</t>
  </si>
  <si>
    <t>Chris Godwin</t>
  </si>
  <si>
    <t>Tyler Lockett</t>
  </si>
  <si>
    <t>Curtis Samuel</t>
  </si>
  <si>
    <t>Courtland Sutton</t>
  </si>
  <si>
    <t>Deebo Samuel</t>
  </si>
  <si>
    <t>Marquise Brown</t>
  </si>
  <si>
    <t>Terry McLaurin</t>
  </si>
  <si>
    <t>Josh Reynolds</t>
  </si>
  <si>
    <t>Diontae Johnson</t>
  </si>
  <si>
    <t>Team</t>
  </si>
  <si>
    <t>Travis Kelce</t>
  </si>
  <si>
    <t>Zach Ertz</t>
  </si>
  <si>
    <t>George Kittle</t>
  </si>
  <si>
    <t>Evan Engram</t>
  </si>
  <si>
    <t>David Njoku</t>
  </si>
  <si>
    <t>Hunter Henry</t>
  </si>
  <si>
    <t>Noah Fant</t>
  </si>
  <si>
    <t>Mark Andrews</t>
  </si>
  <si>
    <t>Dallas Goedert</t>
  </si>
  <si>
    <t>Harrison Butker</t>
  </si>
  <si>
    <t>Jake Elliott</t>
  </si>
  <si>
    <t>Daniel Carlson</t>
  </si>
  <si>
    <t>Baker Mayfield</t>
  </si>
  <si>
    <t>Kyler Murray</t>
  </si>
  <si>
    <t>Lamar Jackson</t>
  </si>
  <si>
    <t>Christian McCaffrey</t>
  </si>
  <si>
    <t>Joe Mixon</t>
  </si>
  <si>
    <t>Nick Chubb</t>
  </si>
  <si>
    <t>Josh Jacobs</t>
  </si>
  <si>
    <t>Austin Ekeler</t>
  </si>
  <si>
    <t>NO</t>
  </si>
  <si>
    <t>KC</t>
  </si>
  <si>
    <t>GB</t>
  </si>
  <si>
    <t>ATL</t>
  </si>
  <si>
    <t>ARI</t>
  </si>
  <si>
    <t>TB</t>
  </si>
  <si>
    <t>DET</t>
  </si>
  <si>
    <t>CLE</t>
  </si>
  <si>
    <t>PIT</t>
  </si>
  <si>
    <t>DAL</t>
  </si>
  <si>
    <t>LAR</t>
  </si>
  <si>
    <t>CAR</t>
  </si>
  <si>
    <t>MIA</t>
  </si>
  <si>
    <t>DEN</t>
  </si>
  <si>
    <t>MIN</t>
  </si>
  <si>
    <t>CHI</t>
  </si>
  <si>
    <t>A.J. Brown</t>
  </si>
  <si>
    <t>TEN</t>
  </si>
  <si>
    <t>IND</t>
  </si>
  <si>
    <t>SEA</t>
  </si>
  <si>
    <t>JAC</t>
  </si>
  <si>
    <t>LAC</t>
  </si>
  <si>
    <t>BUF</t>
  </si>
  <si>
    <t>CIN</t>
  </si>
  <si>
    <t>NE</t>
  </si>
  <si>
    <t>BAL</t>
  </si>
  <si>
    <t>SF</t>
  </si>
  <si>
    <t>WAS</t>
  </si>
  <si>
    <t>HOU</t>
  </si>
  <si>
    <t>LV</t>
  </si>
  <si>
    <t>PHI</t>
  </si>
  <si>
    <t>NYJ</t>
  </si>
  <si>
    <t>Jerry Jeudy</t>
  </si>
  <si>
    <t>CeeDee Lamb</t>
  </si>
  <si>
    <t>Justin Jefferson</t>
  </si>
  <si>
    <t>NYG</t>
  </si>
  <si>
    <t>Darius Slayton</t>
  </si>
  <si>
    <t>Michael Pittman Jr.</t>
  </si>
  <si>
    <t>Tee Higgins</t>
  </si>
  <si>
    <t>Allen Lazard</t>
  </si>
  <si>
    <t>Brandon Aiyuk</t>
  </si>
  <si>
    <t>Van Jefferson</t>
  </si>
  <si>
    <t>Bye</t>
  </si>
  <si>
    <t>Raheem Mostert</t>
  </si>
  <si>
    <t>Jonathan Taylor</t>
  </si>
  <si>
    <t>J.K. Dobbins</t>
  </si>
  <si>
    <t>D'Andre Swift</t>
  </si>
  <si>
    <t>Devin Singletary</t>
  </si>
  <si>
    <t>Antonio Gibson</t>
  </si>
  <si>
    <t>Zack Moss</t>
  </si>
  <si>
    <t>FA</t>
  </si>
  <si>
    <t>Daniel Jones</t>
  </si>
  <si>
    <t>Joe Burrow</t>
  </si>
  <si>
    <t>Tua Tagovailoa</t>
  </si>
  <si>
    <t>Justin Herbert</t>
  </si>
  <si>
    <t>Taysom Hill</t>
  </si>
  <si>
    <t>T.J. Hockenson</t>
  </si>
  <si>
    <t>Tyler Higbee</t>
  </si>
  <si>
    <t>Dawson Knox</t>
  </si>
  <si>
    <t>Cole Kmet</t>
  </si>
  <si>
    <t>Matt Gay</t>
  </si>
  <si>
    <t>Jason Myers</t>
  </si>
  <si>
    <t>Younghoe Koo</t>
  </si>
  <si>
    <t>Mult</t>
  </si>
  <si>
    <t>Jakobi Meyers</t>
  </si>
  <si>
    <t>Jalen Hurts</t>
  </si>
  <si>
    <t>Trevor Lawrence</t>
  </si>
  <si>
    <t>Najee Harris</t>
  </si>
  <si>
    <t>Michael Carter</t>
  </si>
  <si>
    <t>Javonte Williams</t>
  </si>
  <si>
    <t>Kenneth Gainwell</t>
  </si>
  <si>
    <t>Ja'Marr Chase</t>
  </si>
  <si>
    <t>Jaylen Waddle</t>
  </si>
  <si>
    <t>DeVonta Smith</t>
  </si>
  <si>
    <t>Darnell Mooney</t>
  </si>
  <si>
    <t>Rashod Bateman</t>
  </si>
  <si>
    <t>Nico Collins</t>
  </si>
  <si>
    <t>Elijah Moore</t>
  </si>
  <si>
    <t>Tim Patrick</t>
  </si>
  <si>
    <t>Amon-Ra St. Brown</t>
  </si>
  <si>
    <t>Kyle Pitts</t>
  </si>
  <si>
    <t>Jason Sanders</t>
  </si>
  <si>
    <t>Tyler Bass</t>
  </si>
  <si>
    <t>Graham Gano</t>
  </si>
  <si>
    <t>Evan McPherson</t>
  </si>
  <si>
    <t>Patrick Mahomes</t>
  </si>
  <si>
    <t>Elijah Mitchell</t>
  </si>
  <si>
    <t>Breece Hall</t>
  </si>
  <si>
    <t>James Cook</t>
  </si>
  <si>
    <t>Khalil Herbert</t>
  </si>
  <si>
    <t>Alexander Mattison</t>
  </si>
  <si>
    <t>Chuba Hubbard</t>
  </si>
  <si>
    <t>Rachaad White</t>
  </si>
  <si>
    <t>Tyler Allgeier</t>
  </si>
  <si>
    <t>Brian Robinson Jr.</t>
  </si>
  <si>
    <t>DJ Moore</t>
  </si>
  <si>
    <t>DK Metcalf</t>
  </si>
  <si>
    <t>Drake London</t>
  </si>
  <si>
    <t>Garrett Wilson</t>
  </si>
  <si>
    <t>Christian Watson</t>
  </si>
  <si>
    <t>Jameson Williams</t>
  </si>
  <si>
    <t>Chris Olave</t>
  </si>
  <si>
    <t>Alec Pierce</t>
  </si>
  <si>
    <t>Wan'Dale Robinson</t>
  </si>
  <si>
    <t>Joshua Palmer</t>
  </si>
  <si>
    <t>George Pickens</t>
  </si>
  <si>
    <t>Jahan Dotson</t>
  </si>
  <si>
    <t>Trent Sherfield</t>
  </si>
  <si>
    <t>Romeo Doubs</t>
  </si>
  <si>
    <t>Dalton Schultz</t>
  </si>
  <si>
    <t>Pat Freiermuth</t>
  </si>
  <si>
    <t>Cade Otton</t>
  </si>
  <si>
    <t>Trey McBride</t>
  </si>
  <si>
    <t>Juwan Johnson</t>
  </si>
  <si>
    <t>Tyler Conklin</t>
  </si>
  <si>
    <t>Set Budget on "Budget" Tab Below</t>
  </si>
  <si>
    <t>Totals are based on Budget of:</t>
  </si>
  <si>
    <t>Totals based on a team total of:</t>
  </si>
  <si>
    <t>Geno Smith</t>
  </si>
  <si>
    <t>Brock Purdy</t>
  </si>
  <si>
    <t>Bryce Young</t>
  </si>
  <si>
    <t>C.J. Stroud</t>
  </si>
  <si>
    <t>Jordan Love</t>
  </si>
  <si>
    <t>Bijan Robinson</t>
  </si>
  <si>
    <t>Jahmyr Gibbs</t>
  </si>
  <si>
    <t>Kenneth Walker III</t>
  </si>
  <si>
    <t>Kendre Miller</t>
  </si>
  <si>
    <t>Isiah Pacheco</t>
  </si>
  <si>
    <t>Zach Charbonnet</t>
  </si>
  <si>
    <t>Jaylen Warren</t>
  </si>
  <si>
    <t>Chase Brown</t>
  </si>
  <si>
    <t>Jerome Ford</t>
  </si>
  <si>
    <t>Roschon Johnson</t>
  </si>
  <si>
    <t>Tyjae Spears</t>
  </si>
  <si>
    <t>Zay Flowers</t>
  </si>
  <si>
    <t>Jordan Addison</t>
  </si>
  <si>
    <t>Calvin Ridley</t>
  </si>
  <si>
    <t>Gabe Davis</t>
  </si>
  <si>
    <t>Jaxon Smith-Njigba</t>
  </si>
  <si>
    <t>Quentin Johnston</t>
  </si>
  <si>
    <t>Rashid Shaheed</t>
  </si>
  <si>
    <t>Cedric Tillman</t>
  </si>
  <si>
    <t>Jonathan Mingo</t>
  </si>
  <si>
    <t>Jayden Reed</t>
  </si>
  <si>
    <t>Rashee Rice</t>
  </si>
  <si>
    <t>Marvin Mims Jr.</t>
  </si>
  <si>
    <t>Michael Mayer</t>
  </si>
  <si>
    <t>Luke Schoonmaker</t>
  </si>
  <si>
    <t>Sam LaPorta</t>
  </si>
  <si>
    <t>Isaiah Likely</t>
  </si>
  <si>
    <t>Dalton Kincaid</t>
  </si>
  <si>
    <t>Luke Musgrave</t>
  </si>
  <si>
    <t>Bills Defense</t>
  </si>
  <si>
    <t>Patriots Defense</t>
  </si>
  <si>
    <t>Eagles Defense</t>
  </si>
  <si>
    <t>Cowboys Defense</t>
  </si>
  <si>
    <t>49ers Defense</t>
  </si>
  <si>
    <t>Ravens Defense</t>
  </si>
  <si>
    <t>Commanders Defense</t>
  </si>
  <si>
    <t>Dolphins Defense</t>
  </si>
  <si>
    <t>Chiefs Defense</t>
  </si>
  <si>
    <t>Steelers Defense</t>
  </si>
  <si>
    <t>Jets Defense</t>
  </si>
  <si>
    <t>Bengals Defense</t>
  </si>
  <si>
    <t>Jaguars Defense</t>
  </si>
  <si>
    <t>Cardinals Defense</t>
  </si>
  <si>
    <t>Seahawks Defense</t>
  </si>
  <si>
    <t>Vikings Defense</t>
  </si>
  <si>
    <t>Colts Defense</t>
  </si>
  <si>
    <t>Saints Defense</t>
  </si>
  <si>
    <t>Broncos Defense</t>
  </si>
  <si>
    <t>Chargers Defense</t>
  </si>
  <si>
    <t>Texans Defense</t>
  </si>
  <si>
    <t>Packers Defense</t>
  </si>
  <si>
    <t>Giants Defense</t>
  </si>
  <si>
    <t>Titans Defense</t>
  </si>
  <si>
    <t>Browns Defense</t>
  </si>
  <si>
    <t>Lions Defense</t>
  </si>
  <si>
    <t>Rams Defense</t>
  </si>
  <si>
    <t>Panthers Defense</t>
  </si>
  <si>
    <t>Bears Defense</t>
  </si>
  <si>
    <t>Falcons Defense</t>
  </si>
  <si>
    <t>Raiders Defense</t>
  </si>
  <si>
    <t>Wil Lutz</t>
  </si>
  <si>
    <t>Buccaneers Defense</t>
  </si>
  <si>
    <t>Brandon Aubrey</t>
  </si>
  <si>
    <t>Jake Moody</t>
  </si>
  <si>
    <t>Cameron Dicker</t>
  </si>
  <si>
    <t>Ka'imi Fairbairn</t>
  </si>
  <si>
    <t>Cairo Santos</t>
  </si>
  <si>
    <t>Chris Boswell</t>
  </si>
  <si>
    <t>Jayden Daniels</t>
  </si>
  <si>
    <t>Caleb Williams</t>
  </si>
  <si>
    <t>Bo Nix</t>
  </si>
  <si>
    <t>Sam Darnold</t>
  </si>
  <si>
    <t>Drake Maye</t>
  </si>
  <si>
    <t>Kyren Williams</t>
  </si>
  <si>
    <t>De'Von Achane</t>
  </si>
  <si>
    <t>Trey Benson</t>
  </si>
  <si>
    <t>Keaton Mitchell</t>
  </si>
  <si>
    <t>Jaylen Wright</t>
  </si>
  <si>
    <t>Blake Corum</t>
  </si>
  <si>
    <t>MarShawn Lloyd</t>
  </si>
  <si>
    <t>Ray Davis</t>
  </si>
  <si>
    <t>Jaleel McLaughlin</t>
  </si>
  <si>
    <t>Rico Dowdle</t>
  </si>
  <si>
    <t>Tyrone Tracy Jr.</t>
  </si>
  <si>
    <t>Braelon Allen</t>
  </si>
  <si>
    <t>Ty Chandler</t>
  </si>
  <si>
    <t>Kimani Vidal</t>
  </si>
  <si>
    <t>Isaac Guerendo</t>
  </si>
  <si>
    <t>Bucky Irving</t>
  </si>
  <si>
    <t>Will Shipley</t>
  </si>
  <si>
    <t>Justice Hill</t>
  </si>
  <si>
    <t>Tank Bigsby</t>
  </si>
  <si>
    <t>Jordan Mason</t>
  </si>
  <si>
    <t>Ty Johnson</t>
  </si>
  <si>
    <t>Puka Nacua</t>
  </si>
  <si>
    <t>Marvin Harrison Jr.</t>
  </si>
  <si>
    <t>Malik Nabers</t>
  </si>
  <si>
    <t>Tank Dell</t>
  </si>
  <si>
    <t>Brian Thomas Jr.</t>
  </si>
  <si>
    <t>Keon Coleman</t>
  </si>
  <si>
    <t>Xavier Worthy</t>
  </si>
  <si>
    <t>Rome Odunze</t>
  </si>
  <si>
    <t>Adonai Mitchell</t>
  </si>
  <si>
    <t>Michael Wilson</t>
  </si>
  <si>
    <t>Ja'Lynn Polk</t>
  </si>
  <si>
    <t>Ladd McConkey</t>
  </si>
  <si>
    <t>Xavier Legette</t>
  </si>
  <si>
    <t>Roman Wilson</t>
  </si>
  <si>
    <t>Josh Downs</t>
  </si>
  <si>
    <t>Dontayvion Wicks</t>
  </si>
  <si>
    <t>Troy Franklin</t>
  </si>
  <si>
    <t>Demarcus Robinson</t>
  </si>
  <si>
    <t>Jermaine Burton</t>
  </si>
  <si>
    <t>Khalil Shakir</t>
  </si>
  <si>
    <t>Ricky Pearsall</t>
  </si>
  <si>
    <t>Xavier Gipson</t>
  </si>
  <si>
    <t>Malachi Corley</t>
  </si>
  <si>
    <t>Luke McCaffrey</t>
  </si>
  <si>
    <t>Jalen McMillan</t>
  </si>
  <si>
    <t>Jalen Tolbert</t>
  </si>
  <si>
    <t>Malik Washington</t>
  </si>
  <si>
    <t>Tre Tucker</t>
  </si>
  <si>
    <t>Andrei Iosivas</t>
  </si>
  <si>
    <t>Jauan Jennings</t>
  </si>
  <si>
    <t>Calvin Austin III</t>
  </si>
  <si>
    <t>Mack Hollins</t>
  </si>
  <si>
    <t>Noah Brown</t>
  </si>
  <si>
    <t>Parker Washington</t>
  </si>
  <si>
    <t>Nick Westbrook-Ikhine</t>
  </si>
  <si>
    <t>Chris Moore</t>
  </si>
  <si>
    <t>Bo Melton</t>
  </si>
  <si>
    <t>Tutu Atwell</t>
  </si>
  <si>
    <t>Brock Bowers</t>
  </si>
  <si>
    <t>Jake Ferguson</t>
  </si>
  <si>
    <t>Jonnu Smith</t>
  </si>
  <si>
    <t>Will Dissly</t>
  </si>
  <si>
    <t>Mike Gesicki</t>
  </si>
  <si>
    <t>Tommy Tremble</t>
  </si>
  <si>
    <t>Ja'Tavion Sanders</t>
  </si>
  <si>
    <t>Cade Stover</t>
  </si>
  <si>
    <t>Tucker Kraft</t>
  </si>
  <si>
    <t>Theo Johnson</t>
  </si>
  <si>
    <t>Austin Hooper</t>
  </si>
  <si>
    <t>Josh Oliver</t>
  </si>
  <si>
    <t>AJ Barner</t>
  </si>
  <si>
    <t>Josh Whyle</t>
  </si>
  <si>
    <t>Ashton Jeanty</t>
  </si>
  <si>
    <t>Omarion Hampton</t>
  </si>
  <si>
    <t>TreVeyon Henderson</t>
  </si>
  <si>
    <t>Quinshon Judkins</t>
  </si>
  <si>
    <t>Kaleb Johnson</t>
  </si>
  <si>
    <t>RJ Harvey</t>
  </si>
  <si>
    <t>Travis Etienne Jr.</t>
  </si>
  <si>
    <t>Rhamondre Stevenson</t>
  </si>
  <si>
    <t>Kareem Hunt</t>
  </si>
  <si>
    <t>Dylan Sampson</t>
  </si>
  <si>
    <t>Cam Skattebo</t>
  </si>
  <si>
    <t>Devin Neal</t>
  </si>
  <si>
    <t>Jordan James</t>
  </si>
  <si>
    <t>Bhayshul Tuten</t>
  </si>
  <si>
    <t>Kyle Monangai</t>
  </si>
  <si>
    <t>Jacory Croskey-Merritt</t>
  </si>
  <si>
    <t>Damien Martinez</t>
  </si>
  <si>
    <t>Jaydon Blue</t>
  </si>
  <si>
    <t>Sincere McCormick</t>
  </si>
  <si>
    <t>Ollie Gordon II</t>
  </si>
  <si>
    <t>DJ Giddens</t>
  </si>
  <si>
    <t>Isaiah Davis</t>
  </si>
  <si>
    <t>Trevor Etienne</t>
  </si>
  <si>
    <t>Patrick Taylor Jr.</t>
  </si>
  <si>
    <t>Sean Tucker</t>
  </si>
  <si>
    <t>A.J. Dillon</t>
  </si>
  <si>
    <t>Emanuel Wilson</t>
  </si>
  <si>
    <t>Phil Mafah</t>
  </si>
  <si>
    <t>Woody Marks</t>
  </si>
  <si>
    <t>Brashard Smith</t>
  </si>
  <si>
    <t>Jarquez Hunter</t>
  </si>
  <si>
    <t>Zavier Scott</t>
  </si>
  <si>
    <t>Tahj Brooks</t>
  </si>
  <si>
    <t>Travis Homer</t>
  </si>
  <si>
    <t>Justin Fields</t>
  </si>
  <si>
    <t>J.J. McCarthy</t>
  </si>
  <si>
    <t>Cam Ward</t>
  </si>
  <si>
    <t>Michael Penix Jr.</t>
  </si>
  <si>
    <t>Tyler Shough</t>
  </si>
  <si>
    <t>Mason Rudolph</t>
  </si>
  <si>
    <t>Kenny Pickett</t>
  </si>
  <si>
    <t>Joe Flacco</t>
  </si>
  <si>
    <t>Anthony Richardson Sr.</t>
  </si>
  <si>
    <t>Travis Hunter</t>
  </si>
  <si>
    <t>Tetairoa McMillan</t>
  </si>
  <si>
    <t>Luther Burden III</t>
  </si>
  <si>
    <t>Jayden Higgins</t>
  </si>
  <si>
    <t>Matthew Golden</t>
  </si>
  <si>
    <t>Emeka Egbuka</t>
  </si>
  <si>
    <t>Jack Bech</t>
  </si>
  <si>
    <t>Dont'e Thornton Jr.</t>
  </si>
  <si>
    <t>Jaylin Noel</t>
  </si>
  <si>
    <t>DeMario Douglas</t>
  </si>
  <si>
    <t>Jordan Whittington</t>
  </si>
  <si>
    <t>Kyle Williams</t>
  </si>
  <si>
    <t>Jalen Royals</t>
  </si>
  <si>
    <t>Tre Harris</t>
  </si>
  <si>
    <t>Devaughn Vele</t>
  </si>
  <si>
    <t>Dyami Brown</t>
  </si>
  <si>
    <t>Marquez Valdes-Scantling</t>
  </si>
  <si>
    <t>Ray-Ray McCloud III</t>
  </si>
  <si>
    <t>Jaylin Lane</t>
  </si>
  <si>
    <t>Jalen Coker</t>
  </si>
  <si>
    <t>Jalen Nailor</t>
  </si>
  <si>
    <t>Pat Bryant</t>
  </si>
  <si>
    <t>Elic Ayomanor</t>
  </si>
  <si>
    <t>Isaac TeSlaa</t>
  </si>
  <si>
    <t>Jalen Reagor</t>
  </si>
  <si>
    <t>Xavier Hutchinson</t>
  </si>
  <si>
    <t>KaVontae Turpin</t>
  </si>
  <si>
    <t>Savion Williams</t>
  </si>
  <si>
    <t>Kaden Prather</t>
  </si>
  <si>
    <t>Tai Felton</t>
  </si>
  <si>
    <t>Tory Horton</t>
  </si>
  <si>
    <t>John Metchie III</t>
  </si>
  <si>
    <t>Olamide Zaccheaus</t>
  </si>
  <si>
    <t>Chimere Dike</t>
  </si>
  <si>
    <t>KeAndre Lambert-Smith</t>
  </si>
  <si>
    <t>Kendric Pryor</t>
  </si>
  <si>
    <t>Tyler Warren</t>
  </si>
  <si>
    <t>Colston Loveland</t>
  </si>
  <si>
    <t>Darren Waller</t>
  </si>
  <si>
    <t>Mason Taylor</t>
  </si>
  <si>
    <t>Brenton Strange</t>
  </si>
  <si>
    <t>Chig Okonkwo</t>
  </si>
  <si>
    <t>Noah Gray</t>
  </si>
  <si>
    <t>Terrance Ferguson</t>
  </si>
  <si>
    <t>Elijah Arroyo</t>
  </si>
  <si>
    <t>Oronde Gadsden II</t>
  </si>
  <si>
    <t>Harold Fannin Jr.</t>
  </si>
  <si>
    <t>Foster Moreau</t>
  </si>
  <si>
    <t>Gunnar Helm</t>
  </si>
  <si>
    <t>Brevin Jordan</t>
  </si>
  <si>
    <t>John Bates</t>
  </si>
  <si>
    <t>Darnell Washington</t>
  </si>
  <si>
    <t>Erick All Jr.</t>
  </si>
  <si>
    <t>Drew Sample</t>
  </si>
  <si>
    <t>Pharaoh Brown</t>
  </si>
  <si>
    <t>Jake Bates</t>
  </si>
  <si>
    <t>Chase McLaughlin</t>
  </si>
  <si>
    <t>Tyler Loop</t>
  </si>
  <si>
    <t>Will Reichard</t>
  </si>
  <si>
    <t>Joshua Karty</t>
  </si>
  <si>
    <t>Chad Ryland</t>
  </si>
  <si>
    <t>Brandon McManus</t>
  </si>
  <si>
    <t>Cam Little</t>
  </si>
  <si>
    <t>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</si>
</sst>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8" formatCode="&quot;$&quot;#,##0.00_);[Red]\(&quot;$&quot;#,##0.00\)"/>
    <numFmt numFmtId="164" formatCode="&quot;$&quot;#,##0"/>
  </numFmts>
  <fonts count="8" x14ac:knownFonts="1">
    <font>
      <sz val="11"/>
      <color rgb="FF000000"/>
      <name val="Calibri"/>
    </font>
    <font>
      <sz val="11"/>
      <name val="Calibri"/>
      <family val="2"/>
    </font>
    <font>
      <sz val="11"/>
      <color rgb="FFFF0000"/>
      <name val="Calibri"/>
      <family val="2"/>
    </font>
    <font>
      <sz val="11"/>
      <color rgb="FF000000"/>
      <name val="Arial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b/>
      <sz val="11"/>
      <color rgb="FF000000"/>
      <name val="Calibri"/>
      <family val="2"/>
    </font>
    <font>
      <b/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2" borderId="1" xfId="0" applyFill="1" applyBorder="1"/>
    <xf numFmtId="0" fontId="1" fillId="0" borderId="0" xfId="0" applyFont="1"/>
    <xf numFmtId="0" fontId="2" fillId="0" borderId="0" xfId="0" applyFont="1"/>
    <xf numFmtId="0" fontId="3" fillId="3" borderId="0" xfId="0" applyFont="1" applyFill="1"/>
    <xf numFmtId="6" fontId="0" fillId="2" borderId="1" xfId="0" applyNumberFormat="1" applyFill="1" applyBorder="1"/>
    <xf numFmtId="6" fontId="0" fillId="0" borderId="0" xfId="0" applyNumberForma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6" fontId="0" fillId="0" borderId="0" xfId="0" applyNumberFormat="1" applyAlignment="1">
      <alignment horizontal="center"/>
    </xf>
    <xf numFmtId="8" fontId="1" fillId="0" borderId="0" xfId="0" applyNumberFormat="1" applyFont="1" applyAlignment="1">
      <alignment horizontal="center"/>
    </xf>
    <xf numFmtId="164" fontId="0" fillId="0" borderId="0" xfId="0" applyNumberFormat="1"/>
    <xf numFmtId="2" fontId="0" fillId="0" borderId="0" xfId="0" applyNumberFormat="1"/>
    <xf numFmtId="0" fontId="4" fillId="0" borderId="0" xfId="0" applyFont="1"/>
    <xf numFmtId="6" fontId="4" fillId="0" borderId="0" xfId="0" applyNumberFormat="1" applyFont="1"/>
    <xf numFmtId="0" fontId="5" fillId="0" borderId="0" xfId="0" applyFont="1" applyAlignment="1">
      <alignment horizontal="center"/>
    </xf>
    <xf numFmtId="2" fontId="1" fillId="0" borderId="0" xfId="0" applyNumberFormat="1" applyFont="1" applyAlignment="1">
      <alignment horizontal="center"/>
    </xf>
    <xf numFmtId="2" fontId="5" fillId="0" borderId="0" xfId="0" applyNumberFormat="1" applyFont="1" applyAlignment="1">
      <alignment horizontal="center"/>
    </xf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2" fontId="6" fillId="0" borderId="0" xfId="0" applyNumberFormat="1" applyFont="1"/>
    <xf numFmtId="2" fontId="1" fillId="0" borderId="0" xfId="0" applyNumberFormat="1" applyFont="1"/>
    <xf numFmtId="0" fontId="0" fillId="4" borderId="0" xfId="0" applyFill="1"/>
    <xf numFmtId="0" fontId="6" fillId="4" borderId="0" xfId="0" applyFont="1" applyFill="1"/>
    <xf numFmtId="6" fontId="6" fillId="4" borderId="0" xfId="0" applyNumberFormat="1" applyFont="1" applyFill="1"/>
    <xf numFmtId="6" fontId="6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03"/>
  <sheetViews>
    <sheetView tabSelected="1" workbookViewId="0">
      <selection activeCell="B7" sqref="B7"/>
    </sheetView>
  </sheetViews>
  <sheetFormatPr defaultColWidth="14.42578125" defaultRowHeight="15" customHeight="1" x14ac:dyDescent="0.25"/>
  <cols>
    <col min="1" max="1" width="19" bestFit="1" customWidth="1"/>
    <col min="2" max="2" width="17.7109375" customWidth="1"/>
    <col min="3" max="4" width="8.7109375" customWidth="1"/>
    <col min="5" max="5" width="30.140625" customWidth="1"/>
    <col min="6" max="6" width="23" style="13" hidden="1" customWidth="1"/>
    <col min="7" max="7" width="18" customWidth="1"/>
    <col min="8" max="26" width="8.7109375" customWidth="1"/>
  </cols>
  <sheetData>
    <row r="1" spans="1:10" x14ac:dyDescent="0.25">
      <c r="A1" t="s">
        <v>0</v>
      </c>
      <c r="B1" s="1">
        <v>12</v>
      </c>
      <c r="D1" s="2"/>
      <c r="E1" s="2"/>
      <c r="F1" s="24">
        <v>3600</v>
      </c>
      <c r="G1" s="3"/>
      <c r="J1" s="4"/>
    </row>
    <row r="2" spans="1:10" x14ac:dyDescent="0.25">
      <c r="A2" t="s">
        <v>1</v>
      </c>
      <c r="B2" s="5">
        <v>200</v>
      </c>
      <c r="C2" s="2"/>
      <c r="D2" s="2"/>
      <c r="E2" s="2"/>
      <c r="F2" s="24"/>
      <c r="G2" s="3"/>
      <c r="J2" s="4"/>
    </row>
    <row r="3" spans="1:10" x14ac:dyDescent="0.25">
      <c r="C3" s="2"/>
      <c r="D3" s="2"/>
      <c r="E3" s="2"/>
      <c r="F3" s="24">
        <f>B4/F1</f>
        <v>0.66666666666666663</v>
      </c>
      <c r="J3" s="4"/>
    </row>
    <row r="4" spans="1:10" x14ac:dyDescent="0.25">
      <c r="A4" s="14" t="s">
        <v>2</v>
      </c>
      <c r="B4" s="6">
        <f>B1*B2</f>
        <v>2400</v>
      </c>
      <c r="C4" s="2"/>
      <c r="D4" s="2"/>
      <c r="E4" s="2"/>
      <c r="F4" s="24"/>
      <c r="J4" s="4"/>
    </row>
    <row r="5" spans="1:10" x14ac:dyDescent="0.25">
      <c r="C5" s="2"/>
      <c r="D5" s="2"/>
      <c r="E5" s="2"/>
      <c r="F5" s="24"/>
      <c r="J5" s="4"/>
    </row>
    <row r="6" spans="1:10" x14ac:dyDescent="0.25">
      <c r="A6" t="s">
        <v>0</v>
      </c>
      <c r="C6" s="2"/>
      <c r="D6" s="2"/>
      <c r="E6" s="2"/>
      <c r="F6" s="24"/>
      <c r="J6" s="4"/>
    </row>
    <row r="7" spans="1:10" x14ac:dyDescent="0.25">
      <c r="A7" t="s">
        <v>1</v>
      </c>
      <c r="C7" s="2"/>
      <c r="D7" s="2"/>
      <c r="E7" s="2"/>
      <c r="F7" s="24"/>
      <c r="J7" s="4"/>
    </row>
    <row r="8" spans="1:10" x14ac:dyDescent="0.25">
      <c r="C8" s="2"/>
      <c r="D8" s="2"/>
      <c r="E8" s="2"/>
      <c r="F8" s="24"/>
      <c r="J8" s="4"/>
    </row>
    <row r="9" spans="1:10" x14ac:dyDescent="0.25">
      <c r="C9" s="2"/>
      <c r="D9" s="2"/>
      <c r="E9" s="2"/>
      <c r="F9" s="24"/>
      <c r="J9" s="4"/>
    </row>
    <row r="10" spans="1:10" x14ac:dyDescent="0.25">
      <c r="C10" s="2"/>
      <c r="D10" s="2"/>
      <c r="E10" s="2"/>
      <c r="F10" s="24"/>
      <c r="J10" s="4"/>
    </row>
    <row r="11" spans="1:10" x14ac:dyDescent="0.25">
      <c r="C11" s="2"/>
      <c r="D11" s="2"/>
      <c r="E11" s="2"/>
      <c r="F11" s="24"/>
      <c r="J11" s="4"/>
    </row>
    <row r="12" spans="1:10" x14ac:dyDescent="0.25">
      <c r="C12" s="2"/>
      <c r="D12" s="2"/>
      <c r="E12" s="2"/>
      <c r="F12" s="24"/>
      <c r="J12" s="4"/>
    </row>
    <row r="13" spans="1:10" x14ac:dyDescent="0.25">
      <c r="C13" s="2"/>
      <c r="D13" s="2"/>
      <c r="E13" s="2"/>
      <c r="F13" s="24"/>
      <c r="J13" s="4"/>
    </row>
    <row r="14" spans="1:10" x14ac:dyDescent="0.25">
      <c r="C14" s="2"/>
      <c r="D14" s="2"/>
      <c r="E14" s="2"/>
      <c r="F14" s="24"/>
      <c r="J14" s="4"/>
    </row>
    <row r="15" spans="1:10" x14ac:dyDescent="0.25">
      <c r="C15" s="2"/>
      <c r="D15" s="2"/>
      <c r="E15" s="2"/>
      <c r="F15" s="24"/>
      <c r="J15" s="4"/>
    </row>
    <row r="16" spans="1:10" x14ac:dyDescent="0.25">
      <c r="C16" s="2"/>
      <c r="D16" s="2"/>
      <c r="E16" s="2"/>
      <c r="F16" s="24"/>
      <c r="J16" s="4"/>
    </row>
    <row r="17" spans="3:10" x14ac:dyDescent="0.25">
      <c r="C17" s="2"/>
      <c r="D17" s="2"/>
      <c r="E17" s="2"/>
      <c r="F17" s="24"/>
      <c r="J17" s="4"/>
    </row>
    <row r="18" spans="3:10" x14ac:dyDescent="0.25">
      <c r="C18" s="2"/>
      <c r="D18" s="2"/>
      <c r="E18" s="2"/>
      <c r="F18" s="24"/>
      <c r="J18" s="4"/>
    </row>
    <row r="19" spans="3:10" x14ac:dyDescent="0.25">
      <c r="D19" s="2"/>
      <c r="J19" s="4"/>
    </row>
    <row r="20" spans="3:10" x14ac:dyDescent="0.25">
      <c r="E20" s="2"/>
      <c r="J20" s="4"/>
    </row>
    <row r="21" spans="3:10" x14ac:dyDescent="0.25">
      <c r="J21" s="4"/>
    </row>
    <row r="22" spans="3:10" x14ac:dyDescent="0.25">
      <c r="J22" s="4"/>
    </row>
    <row r="23" spans="3:10" x14ac:dyDescent="0.25">
      <c r="J23" s="4"/>
    </row>
    <row r="24" spans="3:10" ht="15.75" customHeight="1" x14ac:dyDescent="0.25">
      <c r="E24" s="2"/>
      <c r="J24" s="4"/>
    </row>
    <row r="25" spans="3:10" ht="15.75" customHeight="1" x14ac:dyDescent="0.25">
      <c r="E25" s="2"/>
      <c r="J25" s="4"/>
    </row>
    <row r="26" spans="3:10" ht="15.75" customHeight="1" x14ac:dyDescent="0.25">
      <c r="E26" s="2"/>
      <c r="J26" s="4"/>
    </row>
    <row r="27" spans="3:10" ht="15.75" customHeight="1" x14ac:dyDescent="0.25">
      <c r="E27" s="2"/>
      <c r="J27" s="4"/>
    </row>
    <row r="28" spans="3:10" ht="15.75" customHeight="1" x14ac:dyDescent="0.25">
      <c r="E28" s="2"/>
      <c r="J28" s="4"/>
    </row>
    <row r="29" spans="3:10" ht="15.75" customHeight="1" x14ac:dyDescent="0.25">
      <c r="E29" s="2"/>
      <c r="J29" s="4"/>
    </row>
    <row r="30" spans="3:10" ht="15.75" customHeight="1" x14ac:dyDescent="0.25">
      <c r="E30" s="2"/>
      <c r="J30" s="4"/>
    </row>
    <row r="31" spans="3:10" ht="15.75" customHeight="1" x14ac:dyDescent="0.25">
      <c r="J31" s="4"/>
    </row>
    <row r="32" spans="3:10" ht="15.75" customHeight="1" x14ac:dyDescent="0.25">
      <c r="J32" s="4"/>
    </row>
    <row r="33" spans="10:10" ht="15.75" customHeight="1" x14ac:dyDescent="0.25">
      <c r="J33" s="4"/>
    </row>
    <row r="34" spans="10:10" ht="15.75" customHeight="1" x14ac:dyDescent="0.25">
      <c r="J34" s="4"/>
    </row>
    <row r="35" spans="10:10" ht="15.75" customHeight="1" x14ac:dyDescent="0.25"/>
    <row r="36" spans="10:10" ht="15.75" customHeight="1" x14ac:dyDescent="0.25"/>
    <row r="37" spans="10:10" ht="15.75" customHeight="1" x14ac:dyDescent="0.25"/>
    <row r="38" spans="10:10" ht="15.75" customHeight="1" x14ac:dyDescent="0.25"/>
    <row r="39" spans="10:10" ht="15.75" customHeight="1" x14ac:dyDescent="0.25"/>
    <row r="40" spans="10:10" ht="15.75" customHeight="1" x14ac:dyDescent="0.25"/>
    <row r="41" spans="10:10" ht="15.75" customHeight="1" x14ac:dyDescent="0.25"/>
    <row r="42" spans="10:10" ht="15.75" customHeight="1" x14ac:dyDescent="0.25"/>
    <row r="43" spans="10:10" ht="15.75" customHeight="1" x14ac:dyDescent="0.25"/>
    <row r="44" spans="10:10" ht="15.75" customHeight="1" x14ac:dyDescent="0.25"/>
    <row r="45" spans="10:10" ht="15.75" customHeight="1" x14ac:dyDescent="0.25"/>
    <row r="46" spans="10:10" ht="15.75" customHeight="1" x14ac:dyDescent="0.25"/>
    <row r="47" spans="10:10" ht="15.75" customHeight="1" x14ac:dyDescent="0.25"/>
    <row r="48" spans="10:10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  <row r="1002" ht="15.75" customHeight="1" x14ac:dyDescent="0.25"/>
    <row r="1003" ht="15.75" customHeight="1" x14ac:dyDescent="0.25"/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985"/>
  <sheetViews>
    <sheetView workbookViewId="0">
      <selection activeCell="B2" sqref="B2"/>
    </sheetView>
  </sheetViews>
  <sheetFormatPr defaultColWidth="14.42578125" defaultRowHeight="15" customHeight="1" x14ac:dyDescent="0.25"/>
  <cols>
    <col min="1" max="1" width="8.7109375" customWidth="1"/>
    <col min="2" max="2" width="20.140625" customWidth="1"/>
    <col min="3" max="3" width="6.28515625" bestFit="1" customWidth="1"/>
    <col min="4" max="4" width="4.28515625" bestFit="1" customWidth="1"/>
    <col min="5" max="5" width="4.28515625" customWidth="1"/>
    <col min="6" max="6" width="18" customWidth="1"/>
    <col min="7" max="7" width="8.7109375" hidden="1" customWidth="1"/>
    <col min="8" max="8" width="16.140625" hidden="1" customWidth="1"/>
    <col min="9" max="9" width="8.7109375" hidden="1" customWidth="1"/>
    <col min="10" max="10" width="24.28515625" hidden="1" customWidth="1"/>
    <col min="11" max="11" width="8.7109375" hidden="1" customWidth="1"/>
    <col min="12" max="12" width="17.5703125" style="13" hidden="1" customWidth="1"/>
    <col min="13" max="13" width="8.7109375" hidden="1" customWidth="1"/>
    <col min="14" max="16" width="8.7109375" customWidth="1"/>
    <col min="17" max="17" width="14.7109375" customWidth="1"/>
    <col min="18" max="28" width="8.7109375" customWidth="1"/>
  </cols>
  <sheetData>
    <row r="1" spans="1:18" x14ac:dyDescent="0.25">
      <c r="A1" s="19" t="s">
        <v>3</v>
      </c>
      <c r="B1" s="19" t="s">
        <v>5</v>
      </c>
      <c r="C1" s="19" t="s">
        <v>4</v>
      </c>
      <c r="D1" s="19" t="s">
        <v>107</v>
      </c>
      <c r="E1" s="19"/>
      <c r="F1" s="22" t="s">
        <v>1</v>
      </c>
      <c r="G1" s="9"/>
      <c r="H1" s="8" t="s">
        <v>6</v>
      </c>
      <c r="I1" s="8"/>
      <c r="J1" s="7" t="s">
        <v>1</v>
      </c>
      <c r="K1" s="8"/>
      <c r="L1" s="17" t="s">
        <v>128</v>
      </c>
      <c r="O1" s="26" t="s">
        <v>180</v>
      </c>
      <c r="P1" s="26"/>
      <c r="Q1" s="26"/>
    </row>
    <row r="2" spans="1:18" x14ac:dyDescent="0.25">
      <c r="A2">
        <v>1</v>
      </c>
      <c r="B2" t="s">
        <v>59</v>
      </c>
      <c r="C2" t="s">
        <v>90</v>
      </c>
      <c r="D2">
        <v>7</v>
      </c>
      <c r="F2" s="10">
        <f>J2*L2*Budget!$F$3</f>
        <v>32</v>
      </c>
      <c r="G2" s="8"/>
      <c r="H2" s="9">
        <v>30</v>
      </c>
      <c r="I2" s="8"/>
      <c r="J2" s="7">
        <v>12</v>
      </c>
      <c r="K2" s="8">
        <f>J2/Budget!$B$4</f>
        <v>5.0000000000000001E-3</v>
      </c>
      <c r="L2" s="17">
        <v>4</v>
      </c>
      <c r="M2" s="12" t="e">
        <f>#REF!/H2</f>
        <v>#REF!</v>
      </c>
      <c r="N2" s="14"/>
      <c r="O2" s="14" t="s">
        <v>181</v>
      </c>
      <c r="R2" s="27">
        <f>Budget!B2</f>
        <v>200</v>
      </c>
    </row>
    <row r="3" spans="1:18" x14ac:dyDescent="0.25">
      <c r="A3">
        <f t="shared" ref="A3:A34" si="0">A2+1</f>
        <v>2</v>
      </c>
      <c r="B3" t="s">
        <v>12</v>
      </c>
      <c r="C3" t="s">
        <v>87</v>
      </c>
      <c r="D3">
        <v>7</v>
      </c>
      <c r="F3" s="10">
        <f>J3*L3*Budget!$F$3</f>
        <v>30.399999999999995</v>
      </c>
      <c r="G3" s="8"/>
      <c r="H3" s="9">
        <v>15</v>
      </c>
      <c r="I3" s="8"/>
      <c r="J3" s="7">
        <v>12</v>
      </c>
      <c r="K3" s="8">
        <f>J3/Budget!$B$4</f>
        <v>5.0000000000000001E-3</v>
      </c>
      <c r="L3" s="17">
        <f>L2-0.2</f>
        <v>3.8</v>
      </c>
      <c r="M3" s="12" t="e">
        <f>#REF!/H3</f>
        <v>#REF!</v>
      </c>
      <c r="O3" s="14" t="s">
        <v>182</v>
      </c>
      <c r="R3" s="26">
        <f>Budget!B1</f>
        <v>12</v>
      </c>
    </row>
    <row r="4" spans="1:18" x14ac:dyDescent="0.25">
      <c r="A4">
        <f t="shared" si="0"/>
        <v>3</v>
      </c>
      <c r="B4" t="s">
        <v>117</v>
      </c>
      <c r="C4" t="s">
        <v>88</v>
      </c>
      <c r="D4">
        <v>10</v>
      </c>
      <c r="F4" s="10">
        <f>J4*L4*Budget!$F$3</f>
        <v>28.799999999999997</v>
      </c>
      <c r="G4" s="8"/>
      <c r="H4" s="9">
        <v>18</v>
      </c>
      <c r="I4" s="8"/>
      <c r="J4" s="7">
        <v>12</v>
      </c>
      <c r="K4" s="8">
        <f>J4/Budget!$B$4</f>
        <v>5.0000000000000001E-3</v>
      </c>
      <c r="L4" s="17">
        <f t="shared" ref="L4:L16" si="1">L3-0.2</f>
        <v>3.5999999999999996</v>
      </c>
      <c r="M4" s="12" t="e">
        <f>#REF!/H4</f>
        <v>#REF!</v>
      </c>
    </row>
    <row r="5" spans="1:18" x14ac:dyDescent="0.25">
      <c r="A5">
        <f t="shared" si="0"/>
        <v>4</v>
      </c>
      <c r="B5" t="s">
        <v>130</v>
      </c>
      <c r="C5" t="s">
        <v>95</v>
      </c>
      <c r="D5">
        <v>9</v>
      </c>
      <c r="F5" s="10">
        <f>J5*L5*Budget!$F$3</f>
        <v>27.199999999999996</v>
      </c>
      <c r="G5" s="8"/>
      <c r="H5" s="9">
        <v>15</v>
      </c>
      <c r="I5" s="8"/>
      <c r="J5" s="7">
        <v>12</v>
      </c>
      <c r="K5" s="8">
        <f>J5/Budget!$B$4</f>
        <v>5.0000000000000001E-3</v>
      </c>
      <c r="L5" s="17">
        <f t="shared" si="1"/>
        <v>3.3999999999999995</v>
      </c>
      <c r="M5" s="12" t="e">
        <f>#REF!/H5</f>
        <v>#REF!</v>
      </c>
    </row>
    <row r="6" spans="1:18" x14ac:dyDescent="0.25">
      <c r="A6">
        <f t="shared" si="0"/>
        <v>5</v>
      </c>
      <c r="B6" t="s">
        <v>256</v>
      </c>
      <c r="C6" t="s">
        <v>92</v>
      </c>
      <c r="D6">
        <v>12</v>
      </c>
      <c r="F6" s="10">
        <f>J6*L6*Budget!$F$3</f>
        <v>25.599999999999994</v>
      </c>
      <c r="G6" s="8"/>
      <c r="H6" s="9">
        <v>12</v>
      </c>
      <c r="I6" s="8"/>
      <c r="J6" s="7">
        <v>12</v>
      </c>
      <c r="K6" s="8">
        <f>J6/Budget!$B$4</f>
        <v>5.0000000000000001E-3</v>
      </c>
      <c r="L6" s="17">
        <f t="shared" si="1"/>
        <v>3.1999999999999993</v>
      </c>
      <c r="M6" s="12" t="e">
        <f>#REF!/H6</f>
        <v>#REF!</v>
      </c>
    </row>
    <row r="7" spans="1:18" x14ac:dyDescent="0.25">
      <c r="A7">
        <f t="shared" si="0"/>
        <v>6</v>
      </c>
      <c r="B7" t="s">
        <v>57</v>
      </c>
      <c r="C7" t="s">
        <v>70</v>
      </c>
      <c r="D7">
        <v>9</v>
      </c>
      <c r="F7" s="10">
        <f>J7*L7*Budget!$F$3</f>
        <v>23.999999999999989</v>
      </c>
      <c r="G7" s="8"/>
      <c r="H7" s="9">
        <v>9</v>
      </c>
      <c r="I7" s="8"/>
      <c r="J7" s="7">
        <v>12</v>
      </c>
      <c r="K7" s="8">
        <f>J7/Budget!$B$4</f>
        <v>5.0000000000000001E-3</v>
      </c>
      <c r="L7" s="17">
        <f t="shared" si="1"/>
        <v>2.9999999999999991</v>
      </c>
      <c r="M7" s="12" t="e">
        <f>#REF!/H7</f>
        <v>#REF!</v>
      </c>
    </row>
    <row r="8" spans="1:18" x14ac:dyDescent="0.25">
      <c r="A8">
        <f t="shared" si="0"/>
        <v>7</v>
      </c>
      <c r="B8" t="s">
        <v>150</v>
      </c>
      <c r="C8" t="s">
        <v>66</v>
      </c>
      <c r="D8">
        <v>10</v>
      </c>
      <c r="F8" s="10">
        <f>J8*L8*Budget!$F$3</f>
        <v>18.666666666666657</v>
      </c>
      <c r="G8" s="8"/>
      <c r="H8" s="9">
        <v>9</v>
      </c>
      <c r="I8" s="8"/>
      <c r="J8" s="7">
        <v>10</v>
      </c>
      <c r="K8" s="8">
        <f>J8/Budget!$B$4</f>
        <v>4.1666666666666666E-3</v>
      </c>
      <c r="L8" s="17">
        <f t="shared" si="1"/>
        <v>2.7999999999999989</v>
      </c>
      <c r="M8" s="12" t="e">
        <f>#REF!/H8</f>
        <v>#REF!</v>
      </c>
    </row>
    <row r="9" spans="1:18" x14ac:dyDescent="0.25">
      <c r="A9">
        <f t="shared" si="0"/>
        <v>8</v>
      </c>
      <c r="B9" t="s">
        <v>258</v>
      </c>
      <c r="C9" t="s">
        <v>78</v>
      </c>
      <c r="D9">
        <v>12</v>
      </c>
      <c r="F9" s="10">
        <f>J9*L9*Budget!$F$3</f>
        <v>17.333333333333321</v>
      </c>
      <c r="G9" s="8"/>
      <c r="H9" s="9">
        <v>9</v>
      </c>
      <c r="I9" s="8"/>
      <c r="J9" s="7">
        <v>10</v>
      </c>
      <c r="K9" s="8">
        <f>J9/Budget!$B$4</f>
        <v>4.1666666666666666E-3</v>
      </c>
      <c r="L9" s="17">
        <f t="shared" si="1"/>
        <v>2.5999999999999988</v>
      </c>
      <c r="M9" s="12" t="e">
        <f>#REF!/H9</f>
        <v>#REF!</v>
      </c>
    </row>
    <row r="10" spans="1:18" x14ac:dyDescent="0.25">
      <c r="A10">
        <f t="shared" si="0"/>
        <v>9</v>
      </c>
      <c r="B10" t="s">
        <v>58</v>
      </c>
      <c r="C10" t="s">
        <v>69</v>
      </c>
      <c r="D10">
        <v>8</v>
      </c>
      <c r="F10" s="10">
        <f>J10*L10*Budget!$F$3</f>
        <v>15.999999999999989</v>
      </c>
      <c r="G10" s="8"/>
      <c r="H10" s="9">
        <v>6</v>
      </c>
      <c r="I10" s="8"/>
      <c r="J10" s="7">
        <v>10</v>
      </c>
      <c r="K10" s="8">
        <f>J10/Budget!$B$4</f>
        <v>4.1666666666666666E-3</v>
      </c>
      <c r="L10" s="17">
        <f t="shared" si="1"/>
        <v>2.3999999999999986</v>
      </c>
      <c r="M10" s="12" t="e">
        <f>#REF!/H10</f>
        <v>#REF!</v>
      </c>
    </row>
    <row r="11" spans="1:18" x14ac:dyDescent="0.25">
      <c r="A11">
        <f t="shared" si="0"/>
        <v>10</v>
      </c>
      <c r="B11" t="s">
        <v>368</v>
      </c>
      <c r="C11" t="s">
        <v>96</v>
      </c>
      <c r="D11">
        <v>9</v>
      </c>
      <c r="F11" s="10">
        <f>J11*L11*Budget!$F$3</f>
        <v>14.666666666666657</v>
      </c>
      <c r="G11" s="8"/>
      <c r="H11" s="9">
        <v>6</v>
      </c>
      <c r="I11" s="8"/>
      <c r="J11" s="7">
        <v>10</v>
      </c>
      <c r="K11" s="8">
        <f>J11/Budget!$B$4</f>
        <v>4.1666666666666666E-3</v>
      </c>
      <c r="L11" s="17">
        <f t="shared" si="1"/>
        <v>2.1999999999999984</v>
      </c>
      <c r="M11" s="12" t="e">
        <f>#REF!/H11</f>
        <v>#REF!</v>
      </c>
    </row>
    <row r="12" spans="1:18" x14ac:dyDescent="0.25">
      <c r="A12">
        <f t="shared" si="0"/>
        <v>11</v>
      </c>
      <c r="B12" t="s">
        <v>8</v>
      </c>
      <c r="C12" t="s">
        <v>71</v>
      </c>
      <c r="D12">
        <v>8</v>
      </c>
      <c r="F12" s="10">
        <f>J12*L12*Budget!$F$3</f>
        <v>13.333333333333323</v>
      </c>
      <c r="G12" s="8"/>
      <c r="H12" s="9">
        <v>6</v>
      </c>
      <c r="I12" s="8"/>
      <c r="J12" s="7">
        <v>10</v>
      </c>
      <c r="K12" s="8">
        <f>J12/Budget!$B$4</f>
        <v>4.1666666666666666E-3</v>
      </c>
      <c r="L12" s="17">
        <f t="shared" si="1"/>
        <v>1.9999999999999984</v>
      </c>
      <c r="M12" s="12" t="e">
        <f>#REF!/H12</f>
        <v>#REF!</v>
      </c>
    </row>
    <row r="13" spans="1:18" x14ac:dyDescent="0.25">
      <c r="A13">
        <f t="shared" si="0"/>
        <v>12</v>
      </c>
      <c r="B13" t="s">
        <v>131</v>
      </c>
      <c r="C13" t="s">
        <v>85</v>
      </c>
      <c r="D13">
        <v>8</v>
      </c>
      <c r="F13" s="10">
        <f>J13*L13*Budget!$F$3</f>
        <v>11.999999999999989</v>
      </c>
      <c r="G13" s="8"/>
      <c r="H13" s="9">
        <v>6</v>
      </c>
      <c r="I13" s="8"/>
      <c r="J13" s="7">
        <v>10</v>
      </c>
      <c r="K13" s="8">
        <f>J13/Budget!$B$4</f>
        <v>4.1666666666666666E-3</v>
      </c>
      <c r="L13" s="17">
        <f t="shared" si="1"/>
        <v>1.7999999999999985</v>
      </c>
      <c r="M13" s="12" t="e">
        <f>#REF!/H13</f>
        <v>#REF!</v>
      </c>
    </row>
    <row r="14" spans="1:18" x14ac:dyDescent="0.25">
      <c r="A14">
        <f t="shared" si="0"/>
        <v>13</v>
      </c>
      <c r="B14" t="s">
        <v>184</v>
      </c>
      <c r="C14" t="s">
        <v>91</v>
      </c>
      <c r="D14">
        <v>14</v>
      </c>
      <c r="F14" s="10">
        <f>J14*L14*Budget!$F$3</f>
        <v>8.5333333333333243</v>
      </c>
      <c r="G14" s="8"/>
      <c r="H14" s="9">
        <v>6</v>
      </c>
      <c r="I14" s="8"/>
      <c r="J14" s="7">
        <v>8</v>
      </c>
      <c r="K14" s="8">
        <f>J14/Budget!$B$4</f>
        <v>3.3333333333333335E-3</v>
      </c>
      <c r="L14" s="17">
        <f t="shared" si="1"/>
        <v>1.5999999999999985</v>
      </c>
      <c r="M14" s="12" t="e">
        <f>#REF!/H14</f>
        <v>#REF!</v>
      </c>
    </row>
    <row r="15" spans="1:18" x14ac:dyDescent="0.25">
      <c r="A15">
        <f t="shared" si="0"/>
        <v>14</v>
      </c>
      <c r="B15" t="s">
        <v>257</v>
      </c>
      <c r="C15" t="s">
        <v>80</v>
      </c>
      <c r="D15">
        <v>5</v>
      </c>
      <c r="F15" s="10">
        <f>J15*L15*Budget!$F$3</f>
        <v>7.4666666666666588</v>
      </c>
      <c r="G15" s="8"/>
      <c r="H15" s="9">
        <v>6</v>
      </c>
      <c r="I15" s="8"/>
      <c r="J15" s="7">
        <v>8</v>
      </c>
      <c r="K15" s="8">
        <f>J15/Budget!$B$4</f>
        <v>3.3333333333333335E-3</v>
      </c>
      <c r="L15" s="17">
        <f t="shared" si="1"/>
        <v>1.3999999999999986</v>
      </c>
      <c r="M15" s="12" t="e">
        <f>#REF!/H15</f>
        <v>#REF!</v>
      </c>
    </row>
    <row r="16" spans="1:18" x14ac:dyDescent="0.25">
      <c r="A16">
        <f t="shared" si="0"/>
        <v>15</v>
      </c>
      <c r="B16" t="s">
        <v>187</v>
      </c>
      <c r="C16" t="s">
        <v>67</v>
      </c>
      <c r="D16">
        <v>5</v>
      </c>
      <c r="F16" s="10">
        <f>J16*L16*Budget!$F$3</f>
        <v>6.3999999999999924</v>
      </c>
      <c r="G16" s="8"/>
      <c r="H16" s="9">
        <v>6</v>
      </c>
      <c r="I16" s="8"/>
      <c r="J16" s="7">
        <v>8</v>
      </c>
      <c r="K16" s="8">
        <f>J16/Budget!$B$4</f>
        <v>3.3333333333333335E-3</v>
      </c>
      <c r="L16" s="17">
        <f t="shared" si="1"/>
        <v>1.1999999999999986</v>
      </c>
      <c r="M16" s="12" t="e">
        <f>#REF!/H16</f>
        <v>#REF!</v>
      </c>
    </row>
    <row r="17" spans="1:13" x14ac:dyDescent="0.25">
      <c r="A17">
        <f t="shared" si="0"/>
        <v>16</v>
      </c>
      <c r="B17" t="s">
        <v>119</v>
      </c>
      <c r="C17" t="s">
        <v>86</v>
      </c>
      <c r="D17">
        <v>12</v>
      </c>
      <c r="F17" s="10">
        <f>J17*L17*Budget!$F$3</f>
        <v>5.333333333333333</v>
      </c>
      <c r="G17" s="8"/>
      <c r="H17" s="9">
        <v>3</v>
      </c>
      <c r="I17" s="8"/>
      <c r="J17" s="7">
        <v>8</v>
      </c>
      <c r="K17" s="8">
        <f>J17/Budget!$B$4</f>
        <v>3.3333333333333335E-3</v>
      </c>
      <c r="L17" s="17">
        <v>1</v>
      </c>
      <c r="M17" s="12" t="e">
        <f>#REF!/H17</f>
        <v>#REF!</v>
      </c>
    </row>
    <row r="18" spans="1:13" x14ac:dyDescent="0.25">
      <c r="A18">
        <f t="shared" si="0"/>
        <v>17</v>
      </c>
      <c r="B18" t="s">
        <v>260</v>
      </c>
      <c r="C18" t="s">
        <v>89</v>
      </c>
      <c r="D18">
        <v>14</v>
      </c>
      <c r="F18" s="10">
        <f>J18*L18*Budget!$F$3</f>
        <v>5.333333333333333</v>
      </c>
      <c r="G18" s="8"/>
      <c r="H18" s="9">
        <v>3</v>
      </c>
      <c r="I18" s="8"/>
      <c r="J18" s="7">
        <v>8</v>
      </c>
      <c r="K18" s="8">
        <f>J18/Budget!$B$4</f>
        <v>3.3333333333333335E-3</v>
      </c>
      <c r="L18" s="17">
        <v>1</v>
      </c>
      <c r="M18" s="12" t="e">
        <f>#REF!/H18</f>
        <v>#REF!</v>
      </c>
    </row>
    <row r="19" spans="1:13" x14ac:dyDescent="0.25">
      <c r="A19">
        <f t="shared" si="0"/>
        <v>18</v>
      </c>
      <c r="B19" t="s">
        <v>10</v>
      </c>
      <c r="C19" t="s">
        <v>74</v>
      </c>
      <c r="D19">
        <v>10</v>
      </c>
      <c r="F19" s="10">
        <f>J19*L19*Budget!$F$3</f>
        <v>5.333333333333333</v>
      </c>
      <c r="G19" s="8"/>
      <c r="H19" s="9">
        <v>3</v>
      </c>
      <c r="I19" s="8"/>
      <c r="J19" s="7">
        <v>8</v>
      </c>
      <c r="K19" s="8">
        <f>J19/Budget!$B$4</f>
        <v>3.3333333333333335E-3</v>
      </c>
      <c r="L19" s="17">
        <v>1</v>
      </c>
      <c r="M19" s="12" t="e">
        <f>#REF!/H19</f>
        <v>#REF!</v>
      </c>
    </row>
    <row r="20" spans="1:13" x14ac:dyDescent="0.25">
      <c r="A20">
        <f t="shared" si="0"/>
        <v>19</v>
      </c>
      <c r="B20" t="s">
        <v>186</v>
      </c>
      <c r="C20" t="s">
        <v>93</v>
      </c>
      <c r="D20">
        <v>6</v>
      </c>
      <c r="F20" s="10">
        <f>J20*L20*Budget!$F$3</f>
        <v>5.333333333333333</v>
      </c>
      <c r="G20" s="8"/>
      <c r="H20" s="9">
        <v>3</v>
      </c>
      <c r="I20" s="8"/>
      <c r="J20" s="7">
        <v>8</v>
      </c>
      <c r="K20" s="8">
        <f>J20/Budget!$B$4</f>
        <v>3.3333333333333335E-3</v>
      </c>
      <c r="L20" s="17">
        <v>1</v>
      </c>
      <c r="M20" s="12" t="e">
        <f>#REF!/H20</f>
        <v>#REF!</v>
      </c>
    </row>
    <row r="21" spans="1:13" ht="15.75" customHeight="1" x14ac:dyDescent="0.25">
      <c r="A21">
        <f t="shared" si="0"/>
        <v>20</v>
      </c>
      <c r="B21" t="s">
        <v>369</v>
      </c>
      <c r="C21" t="s">
        <v>79</v>
      </c>
      <c r="D21">
        <v>6</v>
      </c>
      <c r="F21" s="10">
        <f>J21*L21*Budget!$F$3</f>
        <v>5.333333333333333</v>
      </c>
      <c r="G21" s="8"/>
      <c r="H21" s="9">
        <v>1</v>
      </c>
      <c r="I21" s="8"/>
      <c r="J21" s="7">
        <v>8</v>
      </c>
      <c r="K21" s="8">
        <f>J21/Budget!$B$4</f>
        <v>3.3333333333333335E-3</v>
      </c>
      <c r="L21" s="17">
        <v>1</v>
      </c>
      <c r="M21" s="12" t="e">
        <f>#REF!/H21</f>
        <v>#REF!</v>
      </c>
    </row>
    <row r="22" spans="1:13" ht="15.75" customHeight="1" x14ac:dyDescent="0.25">
      <c r="A22">
        <f t="shared" si="0"/>
        <v>21</v>
      </c>
      <c r="B22" t="s">
        <v>259</v>
      </c>
      <c r="C22" t="s">
        <v>84</v>
      </c>
      <c r="D22">
        <v>8</v>
      </c>
      <c r="F22" s="10">
        <f>J22*L22*Budget!$F$3</f>
        <v>5.333333333333333</v>
      </c>
      <c r="G22" s="8"/>
      <c r="H22" s="9">
        <v>1</v>
      </c>
      <c r="I22" s="8"/>
      <c r="J22" s="7">
        <v>8</v>
      </c>
      <c r="K22" s="8">
        <f>J22/Budget!$B$4</f>
        <v>3.3333333333333335E-3</v>
      </c>
      <c r="L22" s="17">
        <v>1</v>
      </c>
      <c r="M22" s="12" t="e">
        <f>#REF!/H22</f>
        <v>#REF!</v>
      </c>
    </row>
    <row r="23" spans="1:13" ht="15.75" customHeight="1" x14ac:dyDescent="0.25">
      <c r="A23">
        <f>A22+1</f>
        <v>22</v>
      </c>
      <c r="B23" t="s">
        <v>370</v>
      </c>
      <c r="C23" t="s">
        <v>82</v>
      </c>
      <c r="D23">
        <v>10</v>
      </c>
      <c r="F23" s="10">
        <f>J23*L23*Budget!$F$3</f>
        <v>0.66666666666666663</v>
      </c>
      <c r="G23" s="8"/>
      <c r="H23" s="9">
        <v>1</v>
      </c>
      <c r="I23" s="8"/>
      <c r="J23" s="7">
        <v>1</v>
      </c>
      <c r="K23" s="8">
        <f>J23/Budget!$B$4</f>
        <v>4.1666666666666669E-4</v>
      </c>
      <c r="L23" s="17">
        <v>1</v>
      </c>
      <c r="M23" s="12" t="e">
        <f>#REF!/H23</f>
        <v>#REF!</v>
      </c>
    </row>
    <row r="24" spans="1:13" ht="15.75" customHeight="1" x14ac:dyDescent="0.25">
      <c r="A24">
        <f t="shared" si="0"/>
        <v>23</v>
      </c>
      <c r="B24" t="s">
        <v>118</v>
      </c>
      <c r="C24" t="s">
        <v>77</v>
      </c>
      <c r="D24">
        <v>12</v>
      </c>
      <c r="F24" s="10">
        <f>J24*L24*Budget!$F$3</f>
        <v>0.66666666666666663</v>
      </c>
      <c r="G24" s="8"/>
      <c r="H24" s="9">
        <v>1</v>
      </c>
      <c r="I24" s="8"/>
      <c r="J24" s="7">
        <v>1</v>
      </c>
      <c r="K24" s="8">
        <f>J24/Budget!$B$4</f>
        <v>4.1666666666666669E-4</v>
      </c>
      <c r="L24" s="17">
        <v>1</v>
      </c>
      <c r="M24" s="12" t="e">
        <f>#REF!/H24</f>
        <v>#REF!</v>
      </c>
    </row>
    <row r="25" spans="1:13" ht="15.75" customHeight="1" x14ac:dyDescent="0.25">
      <c r="A25">
        <f t="shared" si="0"/>
        <v>24</v>
      </c>
      <c r="B25" t="s">
        <v>185</v>
      </c>
      <c r="C25" t="s">
        <v>76</v>
      </c>
      <c r="D25">
        <v>14</v>
      </c>
      <c r="F25" s="10">
        <f>J25*L25*Budget!$F$3</f>
        <v>0.66666666666666663</v>
      </c>
      <c r="G25" s="8"/>
      <c r="H25" s="9">
        <v>1</v>
      </c>
      <c r="I25" s="8"/>
      <c r="J25" s="7">
        <v>1</v>
      </c>
      <c r="K25" s="8">
        <f>J25/Budget!$B$4</f>
        <v>4.1666666666666669E-4</v>
      </c>
      <c r="L25" s="17">
        <v>1</v>
      </c>
      <c r="M25" s="12" t="e">
        <f>#REF!/H25</f>
        <v>#REF!</v>
      </c>
    </row>
    <row r="26" spans="1:13" ht="15.75" customHeight="1" x14ac:dyDescent="0.25">
      <c r="A26">
        <f t="shared" si="0"/>
        <v>25</v>
      </c>
      <c r="B26" t="s">
        <v>9</v>
      </c>
      <c r="C26" t="s">
        <v>100</v>
      </c>
      <c r="D26">
        <v>14</v>
      </c>
      <c r="F26" s="10">
        <f>J26*L26*Budget!$F$3</f>
        <v>0.66666666666666663</v>
      </c>
      <c r="G26" s="8"/>
      <c r="H26" s="9">
        <v>1</v>
      </c>
      <c r="I26" s="8"/>
      <c r="J26" s="7">
        <v>1</v>
      </c>
      <c r="K26" s="8">
        <f>J26/Budget!$B$4</f>
        <v>4.1666666666666669E-4</v>
      </c>
      <c r="L26" s="17">
        <v>1</v>
      </c>
      <c r="M26" s="12" t="e">
        <f>#REF!/H26</f>
        <v>#REF!</v>
      </c>
    </row>
    <row r="27" spans="1:13" ht="15.75" customHeight="1" x14ac:dyDescent="0.25">
      <c r="A27">
        <f t="shared" si="0"/>
        <v>26</v>
      </c>
      <c r="B27" t="s">
        <v>183</v>
      </c>
      <c r="C27" t="s">
        <v>94</v>
      </c>
      <c r="D27">
        <v>8</v>
      </c>
      <c r="F27" s="10">
        <f>J27*L27*Budget!$F$3</f>
        <v>0.66666666666666663</v>
      </c>
      <c r="G27" s="8"/>
      <c r="H27" s="9">
        <v>1</v>
      </c>
      <c r="I27" s="8"/>
      <c r="J27" s="7">
        <v>1</v>
      </c>
      <c r="K27" s="8">
        <f>J27/Budget!$B$4</f>
        <v>4.1666666666666669E-4</v>
      </c>
      <c r="L27" s="17">
        <v>1</v>
      </c>
      <c r="M27" s="12" t="e">
        <f>#REF!/H27</f>
        <v>#REF!</v>
      </c>
    </row>
    <row r="28" spans="1:13" ht="15.75" customHeight="1" x14ac:dyDescent="0.25">
      <c r="A28">
        <f t="shared" si="0"/>
        <v>27</v>
      </c>
      <c r="B28" t="s">
        <v>11</v>
      </c>
      <c r="C28" t="s">
        <v>75</v>
      </c>
      <c r="D28">
        <v>8</v>
      </c>
      <c r="F28" s="10">
        <f>J28*L28*Budget!$F$3</f>
        <v>0.66666666666666663</v>
      </c>
      <c r="G28" s="8"/>
      <c r="H28" s="9">
        <v>1</v>
      </c>
      <c r="I28" s="8"/>
      <c r="J28" s="7">
        <v>1</v>
      </c>
      <c r="K28" s="8">
        <f>J28/Budget!$B$4</f>
        <v>4.1666666666666669E-4</v>
      </c>
      <c r="L28" s="17">
        <v>1</v>
      </c>
      <c r="M28" s="12" t="e">
        <f>#REF!/H28</f>
        <v>#REF!</v>
      </c>
    </row>
    <row r="29" spans="1:13" ht="15.75" customHeight="1" x14ac:dyDescent="0.25">
      <c r="A29">
        <f t="shared" si="0"/>
        <v>28</v>
      </c>
      <c r="B29" t="s">
        <v>7</v>
      </c>
      <c r="C29" t="s">
        <v>73</v>
      </c>
      <c r="D29">
        <v>5</v>
      </c>
      <c r="F29" s="10">
        <f>J29*L29*Budget!$F$3</f>
        <v>0.66666666666666663</v>
      </c>
      <c r="G29" s="8"/>
      <c r="H29" s="9">
        <v>1</v>
      </c>
      <c r="I29" s="8"/>
      <c r="J29" s="7">
        <v>1</v>
      </c>
      <c r="K29" s="8">
        <f>J29/Budget!$B$4</f>
        <v>4.1666666666666669E-4</v>
      </c>
      <c r="L29" s="17">
        <v>1</v>
      </c>
      <c r="M29" s="12" t="e">
        <f>#REF!/H29</f>
        <v>#REF!</v>
      </c>
    </row>
    <row r="30" spans="1:13" ht="15.75" customHeight="1" x14ac:dyDescent="0.25">
      <c r="A30">
        <f t="shared" si="0"/>
        <v>29</v>
      </c>
      <c r="B30" t="s">
        <v>371</v>
      </c>
      <c r="C30" t="s">
        <v>68</v>
      </c>
      <c r="D30">
        <v>5</v>
      </c>
      <c r="F30" s="10">
        <f>J30*L30*Budget!$F$3</f>
        <v>0.66666666666666663</v>
      </c>
      <c r="G30" s="8"/>
      <c r="H30" s="9">
        <v>1</v>
      </c>
      <c r="I30" s="8"/>
      <c r="J30" s="7">
        <v>1</v>
      </c>
      <c r="K30" s="8">
        <f>J30/Budget!$B$4</f>
        <v>4.1666666666666669E-4</v>
      </c>
      <c r="L30" s="17">
        <v>1</v>
      </c>
      <c r="M30" s="12" t="e">
        <f>#REF!/H30</f>
        <v>#REF!</v>
      </c>
    </row>
    <row r="31" spans="1:13" ht="15.75" customHeight="1" x14ac:dyDescent="0.25">
      <c r="A31">
        <f t="shared" si="0"/>
        <v>30</v>
      </c>
      <c r="B31" t="s">
        <v>116</v>
      </c>
      <c r="C31" t="s">
        <v>83</v>
      </c>
      <c r="D31">
        <v>11</v>
      </c>
      <c r="F31" s="10">
        <f>J31*L31*Budget!$F$3</f>
        <v>0.66666666666666663</v>
      </c>
      <c r="G31" s="8"/>
      <c r="H31" s="9">
        <v>1</v>
      </c>
      <c r="I31" s="8"/>
      <c r="J31" s="7">
        <v>1</v>
      </c>
      <c r="K31" s="8">
        <f>J31/Budget!$B$4</f>
        <v>4.1666666666666669E-4</v>
      </c>
      <c r="L31" s="17">
        <v>1</v>
      </c>
      <c r="M31" s="12" t="e">
        <f>#REF!/H31</f>
        <v>#REF!</v>
      </c>
    </row>
    <row r="32" spans="1:13" ht="15.75" customHeight="1" x14ac:dyDescent="0.25">
      <c r="A32">
        <f t="shared" si="0"/>
        <v>31</v>
      </c>
      <c r="B32" t="s">
        <v>372</v>
      </c>
      <c r="C32" t="s">
        <v>65</v>
      </c>
      <c r="D32">
        <v>11</v>
      </c>
      <c r="F32" s="10">
        <f>J32*L32*Budget!$F$3</f>
        <v>0.66666666666666663</v>
      </c>
      <c r="G32" s="8"/>
      <c r="H32" s="9">
        <v>1</v>
      </c>
      <c r="I32" s="8"/>
      <c r="J32" s="7">
        <v>1</v>
      </c>
      <c r="K32" s="8">
        <f>J32/Budget!$B$4</f>
        <v>4.1666666666666669E-4</v>
      </c>
      <c r="L32" s="17">
        <v>1</v>
      </c>
      <c r="M32" s="12" t="e">
        <f>#REF!/H32</f>
        <v>#REF!</v>
      </c>
    </row>
    <row r="33" spans="1:13" ht="15.75" customHeight="1" x14ac:dyDescent="0.25">
      <c r="A33">
        <f t="shared" si="0"/>
        <v>32</v>
      </c>
      <c r="B33" t="s">
        <v>373</v>
      </c>
      <c r="C33" t="s">
        <v>73</v>
      </c>
      <c r="D33">
        <v>5</v>
      </c>
      <c r="F33" s="10">
        <f>J33*L33*Budget!$F$3</f>
        <v>0.66666666666666663</v>
      </c>
      <c r="G33" s="8"/>
      <c r="H33" s="9">
        <v>1</v>
      </c>
      <c r="I33" s="8"/>
      <c r="J33" s="7">
        <v>1</v>
      </c>
      <c r="K33" s="8">
        <f>J33/Budget!$B$4</f>
        <v>4.1666666666666669E-4</v>
      </c>
      <c r="L33" s="17">
        <v>1</v>
      </c>
      <c r="M33" s="12" t="e">
        <f>#REF!/H33</f>
        <v>#REF!</v>
      </c>
    </row>
    <row r="34" spans="1:13" ht="15.75" customHeight="1" x14ac:dyDescent="0.25">
      <c r="A34">
        <f t="shared" si="0"/>
        <v>33</v>
      </c>
      <c r="B34" t="s">
        <v>374</v>
      </c>
      <c r="C34" t="s">
        <v>72</v>
      </c>
      <c r="D34">
        <v>9</v>
      </c>
      <c r="F34" s="10">
        <f>J34*L34*Budget!$F$3</f>
        <v>0.66666666666666663</v>
      </c>
      <c r="G34" s="8"/>
      <c r="H34" s="9">
        <v>1</v>
      </c>
      <c r="I34" s="8"/>
      <c r="J34" s="7">
        <v>1</v>
      </c>
      <c r="K34" s="8">
        <f>J34/Budget!$B$4</f>
        <v>4.1666666666666669E-4</v>
      </c>
      <c r="L34" s="17">
        <v>1</v>
      </c>
      <c r="M34" s="12" t="e">
        <f>#REF!/H34</f>
        <v>#REF!</v>
      </c>
    </row>
    <row r="35" spans="1:13" ht="15.75" customHeight="1" x14ac:dyDescent="0.25">
      <c r="A35">
        <v>34</v>
      </c>
      <c r="B35" t="s">
        <v>375</v>
      </c>
      <c r="C35" t="s">
        <v>72</v>
      </c>
      <c r="D35">
        <v>9</v>
      </c>
      <c r="F35" s="10">
        <f>J35*L35*Budget!$F$3</f>
        <v>0.66666666666666663</v>
      </c>
      <c r="H35" s="9">
        <v>1</v>
      </c>
      <c r="I35" s="8"/>
      <c r="J35" s="7">
        <v>1</v>
      </c>
      <c r="K35" s="8">
        <f>J35/Budget!$B$4</f>
        <v>4.1666666666666669E-4</v>
      </c>
      <c r="L35" s="17">
        <v>1</v>
      </c>
      <c r="M35" s="12" t="e">
        <f>#REF!/H35</f>
        <v>#REF!</v>
      </c>
    </row>
    <row r="36" spans="1:13" ht="15.75" customHeight="1" x14ac:dyDescent="0.25">
      <c r="A36">
        <v>35</v>
      </c>
      <c r="B36" t="s">
        <v>376</v>
      </c>
      <c r="C36" t="s">
        <v>83</v>
      </c>
      <c r="D36">
        <v>11</v>
      </c>
      <c r="F36" s="10">
        <f>J36*L36*Budget!$F$3</f>
        <v>0.66666666666666663</v>
      </c>
      <c r="H36" s="9">
        <v>1</v>
      </c>
      <c r="I36" s="8"/>
      <c r="J36" s="7">
        <v>1</v>
      </c>
      <c r="K36" s="8">
        <f>J36/Budget!$B$4</f>
        <v>4.1666666666666669E-4</v>
      </c>
      <c r="L36" s="17">
        <v>1</v>
      </c>
      <c r="M36" s="12" t="e">
        <f>#REF!/H36</f>
        <v>#REF!</v>
      </c>
    </row>
    <row r="37" spans="1:13" ht="15.75" customHeight="1" x14ac:dyDescent="0.25">
      <c r="F37" s="10"/>
      <c r="H37" s="9"/>
      <c r="I37" s="8"/>
      <c r="J37" s="7"/>
      <c r="K37" s="8"/>
      <c r="L37" s="17"/>
      <c r="M37" s="12"/>
    </row>
    <row r="38" spans="1:13" ht="15.75" customHeight="1" x14ac:dyDescent="0.25"/>
    <row r="39" spans="1:13" ht="15.75" customHeight="1" x14ac:dyDescent="0.25"/>
    <row r="40" spans="1:13" ht="15.75" customHeight="1" x14ac:dyDescent="0.25"/>
    <row r="41" spans="1:13" ht="15.75" customHeight="1" x14ac:dyDescent="0.25"/>
    <row r="42" spans="1:13" ht="15.75" customHeight="1" x14ac:dyDescent="0.25"/>
    <row r="43" spans="1:13" ht="15.75" customHeight="1" x14ac:dyDescent="0.25"/>
    <row r="44" spans="1:13" ht="15.75" customHeight="1" x14ac:dyDescent="0.25"/>
    <row r="45" spans="1:13" ht="15.75" customHeight="1" x14ac:dyDescent="0.25"/>
    <row r="46" spans="1:13" ht="15.75" customHeight="1" x14ac:dyDescent="0.25"/>
    <row r="47" spans="1:13" ht="15.75" customHeight="1" x14ac:dyDescent="0.25"/>
    <row r="48" spans="1:13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</sheetData>
  <pageMargins left="0.7" right="0.7" top="0.75" bottom="0.75" header="0" footer="0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851"/>
  <sheetViews>
    <sheetView workbookViewId="0">
      <selection activeCell="C4" sqref="C4"/>
    </sheetView>
  </sheetViews>
  <sheetFormatPr defaultColWidth="14.42578125" defaultRowHeight="15" customHeight="1" x14ac:dyDescent="0.25"/>
  <cols>
    <col min="1" max="1" width="8.7109375" customWidth="1"/>
    <col min="2" max="2" width="21.42578125" bestFit="1" customWidth="1"/>
    <col min="3" max="3" width="5.85546875" bestFit="1" customWidth="1"/>
    <col min="4" max="4" width="4.28515625" bestFit="1" customWidth="1"/>
    <col min="5" max="5" width="17.5703125" customWidth="1"/>
    <col min="6" max="6" width="8.7109375" customWidth="1"/>
    <col min="7" max="7" width="14.28515625" customWidth="1"/>
    <col min="8" max="8" width="8.7109375" customWidth="1"/>
    <col min="9" max="11" width="8.7109375" hidden="1" customWidth="1"/>
    <col min="12" max="26" width="8.7109375" customWidth="1"/>
  </cols>
  <sheetData>
    <row r="1" spans="1:18" x14ac:dyDescent="0.25">
      <c r="A1" s="19" t="s">
        <v>3</v>
      </c>
      <c r="B1" s="20" t="s">
        <v>5</v>
      </c>
      <c r="C1" s="20" t="s">
        <v>44</v>
      </c>
      <c r="D1" s="20" t="s">
        <v>107</v>
      </c>
      <c r="E1" s="21" t="s">
        <v>1</v>
      </c>
      <c r="F1" s="8"/>
      <c r="G1" s="8" t="s">
        <v>6</v>
      </c>
      <c r="H1" s="8" t="s">
        <v>1</v>
      </c>
      <c r="I1" s="8"/>
      <c r="J1" s="16" t="s">
        <v>128</v>
      </c>
      <c r="K1" s="8"/>
      <c r="L1" s="8"/>
      <c r="O1" s="26" t="s">
        <v>180</v>
      </c>
      <c r="P1" s="26"/>
      <c r="Q1" s="26"/>
      <c r="R1" s="25"/>
    </row>
    <row r="2" spans="1:18" x14ac:dyDescent="0.25">
      <c r="A2">
        <v>1</v>
      </c>
      <c r="B2" t="s">
        <v>14</v>
      </c>
      <c r="C2" t="s">
        <v>95</v>
      </c>
      <c r="D2">
        <v>9</v>
      </c>
      <c r="E2" s="10">
        <f>I2*Budget!$B$4*Budget!$F$3</f>
        <v>66.666666666666657</v>
      </c>
      <c r="F2" s="8"/>
      <c r="G2" s="8">
        <f t="shared" ref="G2:G33" si="0">PRODUCT(E2,3)</f>
        <v>199.99999999999997</v>
      </c>
      <c r="H2" s="10">
        <v>20</v>
      </c>
      <c r="I2" s="8">
        <f>(H2/Budget!$B$4)*J2</f>
        <v>4.1666666666666664E-2</v>
      </c>
      <c r="J2" s="8">
        <v>5</v>
      </c>
      <c r="K2" s="8">
        <v>1</v>
      </c>
      <c r="L2" s="8"/>
      <c r="O2" s="14" t="s">
        <v>181</v>
      </c>
      <c r="R2" s="27">
        <f>Budget!B2</f>
        <v>200</v>
      </c>
    </row>
    <row r="3" spans="1:18" x14ac:dyDescent="0.25">
      <c r="A3">
        <f t="shared" ref="A3:A70" si="1">A2+1</f>
        <v>2</v>
      </c>
      <c r="B3" t="s">
        <v>189</v>
      </c>
      <c r="C3" t="s">
        <v>71</v>
      </c>
      <c r="D3">
        <v>8</v>
      </c>
      <c r="E3" s="10">
        <f>I3*Budget!$B$4*Budget!$F$3</f>
        <v>63.333333333333329</v>
      </c>
      <c r="F3" s="8"/>
      <c r="G3" s="8">
        <f t="shared" si="0"/>
        <v>190</v>
      </c>
      <c r="H3" s="10">
        <v>20</v>
      </c>
      <c r="I3" s="8">
        <f>(H3/Budget!$B$4)*J3</f>
        <v>3.9583333333333331E-2</v>
      </c>
      <c r="J3" s="8">
        <v>4.75</v>
      </c>
      <c r="K3" s="8">
        <v>1</v>
      </c>
      <c r="L3" s="8"/>
      <c r="O3" s="14" t="s">
        <v>182</v>
      </c>
      <c r="R3" s="26">
        <f>Budget!B1</f>
        <v>12</v>
      </c>
    </row>
    <row r="4" spans="1:18" x14ac:dyDescent="0.25">
      <c r="A4">
        <f t="shared" si="1"/>
        <v>3</v>
      </c>
      <c r="B4" t="s">
        <v>18</v>
      </c>
      <c r="C4" t="s">
        <v>90</v>
      </c>
      <c r="D4">
        <v>7</v>
      </c>
      <c r="E4" s="10">
        <f>I4*Budget!$B$4*Budget!$F$3</f>
        <v>60</v>
      </c>
      <c r="F4" s="8"/>
      <c r="G4" s="8">
        <f t="shared" si="0"/>
        <v>180</v>
      </c>
      <c r="H4" s="10">
        <v>20</v>
      </c>
      <c r="I4" s="8">
        <f>(H4/Budget!$B$4)*J4</f>
        <v>3.7499999999999999E-2</v>
      </c>
      <c r="J4" s="8">
        <v>4.5</v>
      </c>
      <c r="K4" s="8">
        <v>1</v>
      </c>
      <c r="L4" s="8"/>
    </row>
    <row r="5" spans="1:18" x14ac:dyDescent="0.25">
      <c r="A5">
        <f t="shared" si="1"/>
        <v>4</v>
      </c>
      <c r="B5" t="s">
        <v>188</v>
      </c>
      <c r="C5" t="s">
        <v>68</v>
      </c>
      <c r="D5">
        <v>5</v>
      </c>
      <c r="E5" s="10">
        <f>I5*Budget!$B$4*Budget!$F$3</f>
        <v>53.333333333333329</v>
      </c>
      <c r="F5" s="8"/>
      <c r="G5" s="8">
        <f t="shared" si="0"/>
        <v>160</v>
      </c>
      <c r="H5" s="10">
        <v>20</v>
      </c>
      <c r="I5" s="8">
        <f>(H5/Budget!$B$4)*J5</f>
        <v>3.3333333333333333E-2</v>
      </c>
      <c r="J5" s="8">
        <v>4</v>
      </c>
      <c r="K5" s="8">
        <v>1</v>
      </c>
      <c r="L5" s="8"/>
    </row>
    <row r="6" spans="1:18" x14ac:dyDescent="0.25">
      <c r="A6">
        <f t="shared" si="1"/>
        <v>5</v>
      </c>
      <c r="B6" t="s">
        <v>334</v>
      </c>
      <c r="C6" t="s">
        <v>94</v>
      </c>
      <c r="D6">
        <v>8</v>
      </c>
      <c r="E6" s="10">
        <f>I6*Budget!$B$4*Budget!$F$3</f>
        <v>53.333333333333329</v>
      </c>
      <c r="F6" s="8"/>
      <c r="G6" s="8">
        <f t="shared" si="0"/>
        <v>160</v>
      </c>
      <c r="H6" s="10">
        <v>20</v>
      </c>
      <c r="I6" s="8">
        <f>(H6/Budget!$B$4)*J6</f>
        <v>3.3333333333333333E-2</v>
      </c>
      <c r="J6" s="8">
        <v>4</v>
      </c>
      <c r="K6" s="8">
        <v>1</v>
      </c>
      <c r="L6" s="8"/>
    </row>
    <row r="7" spans="1:18" x14ac:dyDescent="0.25">
      <c r="A7">
        <f t="shared" si="1"/>
        <v>6</v>
      </c>
      <c r="B7" t="s">
        <v>60</v>
      </c>
      <c r="C7" t="s">
        <v>91</v>
      </c>
      <c r="D7">
        <v>14</v>
      </c>
      <c r="E7" s="10">
        <f>I7*Budget!$B$4*Budget!$F$3</f>
        <v>53.333333333333329</v>
      </c>
      <c r="F7" s="8"/>
      <c r="G7" s="8">
        <f t="shared" si="0"/>
        <v>160</v>
      </c>
      <c r="H7" s="10">
        <v>20</v>
      </c>
      <c r="I7" s="8">
        <f>(H7/Budget!$B$4)*J7</f>
        <v>3.3333333333333333E-2</v>
      </c>
      <c r="J7" s="8">
        <v>4</v>
      </c>
      <c r="K7" s="8">
        <v>1</v>
      </c>
      <c r="L7" s="8"/>
    </row>
    <row r="8" spans="1:18" x14ac:dyDescent="0.25">
      <c r="A8">
        <f t="shared" si="1"/>
        <v>7</v>
      </c>
      <c r="B8" t="s">
        <v>262</v>
      </c>
      <c r="C8" t="s">
        <v>77</v>
      </c>
      <c r="D8">
        <v>12</v>
      </c>
      <c r="E8" s="10">
        <f>I8*Budget!$B$4*Budget!$F$3</f>
        <v>53.333333333333329</v>
      </c>
      <c r="F8" s="8"/>
      <c r="G8" s="8">
        <f t="shared" si="0"/>
        <v>160</v>
      </c>
      <c r="H8" s="10">
        <v>20</v>
      </c>
      <c r="I8" s="8">
        <f>(H8/Budget!$B$4)*J8</f>
        <v>3.3333333333333333E-2</v>
      </c>
      <c r="J8" s="8">
        <v>4</v>
      </c>
      <c r="K8" s="8">
        <v>1</v>
      </c>
      <c r="L8" s="8"/>
    </row>
    <row r="9" spans="1:18" x14ac:dyDescent="0.25">
      <c r="A9">
        <f t="shared" si="1"/>
        <v>8</v>
      </c>
      <c r="B9" t="s">
        <v>261</v>
      </c>
      <c r="C9" t="s">
        <v>75</v>
      </c>
      <c r="D9">
        <v>8</v>
      </c>
      <c r="E9" s="10">
        <f>I9*Budget!$B$4*Budget!$F$3</f>
        <v>26.666666666666664</v>
      </c>
      <c r="F9" s="8"/>
      <c r="G9" s="8">
        <f t="shared" si="0"/>
        <v>80</v>
      </c>
      <c r="H9" s="10">
        <v>20</v>
      </c>
      <c r="I9" s="8">
        <f>(H9/Budget!$B$4)*J9</f>
        <v>1.6666666666666666E-2</v>
      </c>
      <c r="J9" s="8">
        <v>2</v>
      </c>
      <c r="K9" s="8">
        <v>1</v>
      </c>
      <c r="L9" s="8"/>
    </row>
    <row r="10" spans="1:18" x14ac:dyDescent="0.25">
      <c r="A10">
        <f t="shared" si="1"/>
        <v>9</v>
      </c>
      <c r="B10" t="s">
        <v>63</v>
      </c>
      <c r="C10" t="s">
        <v>67</v>
      </c>
      <c r="D10">
        <v>5</v>
      </c>
      <c r="E10" s="10">
        <f>I10*Budget!$B$4*Budget!$F$3</f>
        <v>26.666666666666664</v>
      </c>
      <c r="F10" s="8"/>
      <c r="G10" s="8">
        <f t="shared" si="0"/>
        <v>80</v>
      </c>
      <c r="H10" s="10">
        <v>20</v>
      </c>
      <c r="I10" s="8">
        <f>(H10/Budget!$B$4)*J10</f>
        <v>1.6666666666666666E-2</v>
      </c>
      <c r="J10" s="8">
        <v>2</v>
      </c>
      <c r="K10" s="8">
        <v>1</v>
      </c>
      <c r="L10" s="8"/>
    </row>
    <row r="11" spans="1:18" x14ac:dyDescent="0.25">
      <c r="A11">
        <f t="shared" si="1"/>
        <v>10</v>
      </c>
      <c r="B11" t="s">
        <v>109</v>
      </c>
      <c r="C11" t="s">
        <v>83</v>
      </c>
      <c r="D11">
        <v>11</v>
      </c>
      <c r="E11" s="10">
        <f>I11*Budget!$B$4*Budget!$F$3</f>
        <v>26.666666666666664</v>
      </c>
      <c r="F11" s="8"/>
      <c r="G11" s="8">
        <f t="shared" si="0"/>
        <v>80</v>
      </c>
      <c r="H11" s="10">
        <v>20</v>
      </c>
      <c r="I11" s="8">
        <f>(H11/Budget!$B$4)*J11</f>
        <v>1.6666666666666666E-2</v>
      </c>
      <c r="J11" s="8">
        <v>2</v>
      </c>
      <c r="K11" s="8">
        <v>1</v>
      </c>
      <c r="L11" s="8"/>
    </row>
    <row r="12" spans="1:18" x14ac:dyDescent="0.25">
      <c r="A12">
        <f t="shared" si="1"/>
        <v>11</v>
      </c>
      <c r="B12" t="s">
        <v>276</v>
      </c>
      <c r="C12" t="s">
        <v>70</v>
      </c>
      <c r="D12">
        <v>9</v>
      </c>
      <c r="E12" s="10">
        <f>I12*Budget!$B$4*Budget!$F$3</f>
        <v>26.666666666666664</v>
      </c>
      <c r="F12" s="8"/>
      <c r="G12" s="8">
        <f t="shared" si="0"/>
        <v>80</v>
      </c>
      <c r="H12" s="10">
        <v>20</v>
      </c>
      <c r="I12" s="8">
        <f>(H12/Budget!$B$4)*J12</f>
        <v>1.6666666666666666E-2</v>
      </c>
      <c r="J12" s="8">
        <v>2</v>
      </c>
      <c r="K12" s="8">
        <v>1</v>
      </c>
      <c r="L12" s="8"/>
    </row>
    <row r="13" spans="1:18" x14ac:dyDescent="0.25">
      <c r="A13">
        <f t="shared" si="1"/>
        <v>12</v>
      </c>
      <c r="B13" t="s">
        <v>153</v>
      </c>
      <c r="C13" t="s">
        <v>87</v>
      </c>
      <c r="D13">
        <v>7</v>
      </c>
      <c r="E13" s="10">
        <f>I13*Budget!$B$4*Budget!$F$3</f>
        <v>24</v>
      </c>
      <c r="F13" s="8"/>
      <c r="G13" s="8">
        <f t="shared" si="0"/>
        <v>72</v>
      </c>
      <c r="H13" s="10">
        <v>18</v>
      </c>
      <c r="I13" s="8">
        <f>(H13/Budget!$B$4)*J13</f>
        <v>1.4999999999999999E-2</v>
      </c>
      <c r="J13" s="8">
        <v>2</v>
      </c>
      <c r="K13" s="8">
        <v>1</v>
      </c>
      <c r="L13" s="8"/>
    </row>
    <row r="14" spans="1:18" x14ac:dyDescent="0.25">
      <c r="A14">
        <f t="shared" si="1"/>
        <v>13</v>
      </c>
      <c r="B14" t="s">
        <v>195</v>
      </c>
      <c r="C14" t="s">
        <v>88</v>
      </c>
      <c r="D14">
        <v>10</v>
      </c>
      <c r="E14" s="10">
        <f>I14*Budget!$B$4*Budget!$F$3</f>
        <v>24</v>
      </c>
      <c r="F14" s="8"/>
      <c r="G14" s="8">
        <f t="shared" si="0"/>
        <v>72</v>
      </c>
      <c r="H14" s="10">
        <v>18</v>
      </c>
      <c r="I14" s="8">
        <f>(H14/Budget!$B$4)*J14</f>
        <v>1.4999999999999999E-2</v>
      </c>
      <c r="J14" s="8">
        <v>2</v>
      </c>
      <c r="K14" s="8">
        <v>1</v>
      </c>
      <c r="L14" s="8"/>
    </row>
    <row r="15" spans="1:18" x14ac:dyDescent="0.25">
      <c r="A15">
        <f t="shared" si="1"/>
        <v>14</v>
      </c>
      <c r="B15" t="s">
        <v>15</v>
      </c>
      <c r="C15" t="s">
        <v>65</v>
      </c>
      <c r="D15">
        <v>11</v>
      </c>
      <c r="E15" s="10">
        <f>I15*Budget!$B$4*Budget!$F$3</f>
        <v>24</v>
      </c>
      <c r="F15" s="8"/>
      <c r="G15" s="8">
        <f t="shared" si="0"/>
        <v>72</v>
      </c>
      <c r="H15" s="10">
        <v>18</v>
      </c>
      <c r="I15" s="8">
        <f>(H15/Budget!$B$4)*J15</f>
        <v>1.4999999999999999E-2</v>
      </c>
      <c r="J15" s="8">
        <v>2</v>
      </c>
      <c r="K15" s="8">
        <v>1</v>
      </c>
      <c r="L15" s="8"/>
    </row>
    <row r="16" spans="1:18" x14ac:dyDescent="0.25">
      <c r="A16">
        <f t="shared" si="1"/>
        <v>15</v>
      </c>
      <c r="B16" t="s">
        <v>61</v>
      </c>
      <c r="C16" t="s">
        <v>93</v>
      </c>
      <c r="D16">
        <v>6</v>
      </c>
      <c r="E16" s="10">
        <f>I16*Budget!$B$4*Budget!$F$3</f>
        <v>24</v>
      </c>
      <c r="F16" s="8"/>
      <c r="G16" s="8">
        <f t="shared" si="0"/>
        <v>72</v>
      </c>
      <c r="H16" s="10">
        <v>18</v>
      </c>
      <c r="I16" s="8">
        <f>(H16/Budget!$B$4)*J16</f>
        <v>1.4999999999999999E-2</v>
      </c>
      <c r="J16" s="8">
        <v>2</v>
      </c>
      <c r="K16" s="8">
        <v>1</v>
      </c>
      <c r="L16" s="8"/>
    </row>
    <row r="17" spans="1:12" x14ac:dyDescent="0.25">
      <c r="A17">
        <f t="shared" si="1"/>
        <v>16</v>
      </c>
      <c r="B17" t="s">
        <v>335</v>
      </c>
      <c r="C17" t="s">
        <v>86</v>
      </c>
      <c r="D17">
        <v>12</v>
      </c>
      <c r="E17" s="10">
        <f>I17*Budget!$B$4*Budget!$F$3</f>
        <v>24</v>
      </c>
      <c r="F17" s="8"/>
      <c r="G17" s="8">
        <f t="shared" si="0"/>
        <v>72</v>
      </c>
      <c r="H17" s="10">
        <v>18</v>
      </c>
      <c r="I17" s="8">
        <f>(H17/Budget!$B$4)*J17</f>
        <v>1.4999999999999999E-2</v>
      </c>
      <c r="J17" s="8">
        <v>2</v>
      </c>
      <c r="K17" s="8">
        <v>1</v>
      </c>
      <c r="L17" s="8"/>
    </row>
    <row r="18" spans="1:12" x14ac:dyDescent="0.25">
      <c r="A18">
        <f t="shared" si="1"/>
        <v>17</v>
      </c>
      <c r="B18" t="s">
        <v>152</v>
      </c>
      <c r="C18" t="s">
        <v>96</v>
      </c>
      <c r="D18">
        <v>9</v>
      </c>
      <c r="E18" s="10">
        <f>I18*Budget!$B$4*Budget!$F$3</f>
        <v>21</v>
      </c>
      <c r="F18" s="8"/>
      <c r="G18" s="8">
        <f t="shared" si="0"/>
        <v>63</v>
      </c>
      <c r="H18" s="10">
        <v>18</v>
      </c>
      <c r="I18" s="8">
        <f>(H18/Budget!$B$4)*J18</f>
        <v>1.3125E-2</v>
      </c>
      <c r="J18" s="8">
        <v>1.75</v>
      </c>
      <c r="K18" s="8">
        <v>1</v>
      </c>
      <c r="L18" s="8"/>
    </row>
    <row r="19" spans="1:12" x14ac:dyDescent="0.25">
      <c r="A19">
        <f t="shared" si="1"/>
        <v>18</v>
      </c>
      <c r="B19" t="s">
        <v>16</v>
      </c>
      <c r="C19" t="s">
        <v>69</v>
      </c>
      <c r="D19">
        <v>8</v>
      </c>
      <c r="E19" s="10">
        <f>I19*Budget!$B$4*Budget!$F$3</f>
        <v>21</v>
      </c>
      <c r="F19" s="8"/>
      <c r="G19" s="8">
        <f t="shared" si="0"/>
        <v>63</v>
      </c>
      <c r="H19" s="10">
        <v>18</v>
      </c>
      <c r="I19" s="8">
        <f>(H19/Budget!$B$4)*J19</f>
        <v>1.3125E-2</v>
      </c>
      <c r="J19" s="8">
        <v>1.75</v>
      </c>
      <c r="K19" s="8">
        <v>1</v>
      </c>
      <c r="L19" s="8"/>
    </row>
    <row r="20" spans="1:12" x14ac:dyDescent="0.25">
      <c r="A20">
        <f t="shared" si="1"/>
        <v>19</v>
      </c>
      <c r="B20" t="s">
        <v>19</v>
      </c>
      <c r="C20" t="s">
        <v>71</v>
      </c>
      <c r="D20">
        <v>8</v>
      </c>
      <c r="E20" s="10">
        <f>I20*Budget!$B$4*Budget!$F$3</f>
        <v>21</v>
      </c>
      <c r="F20" s="8"/>
      <c r="G20" s="8">
        <f t="shared" si="0"/>
        <v>63</v>
      </c>
      <c r="H20" s="10">
        <v>18</v>
      </c>
      <c r="I20" s="8">
        <f>(H20/Budget!$B$4)*J20</f>
        <v>1.3125E-2</v>
      </c>
      <c r="J20" s="8">
        <v>1.75</v>
      </c>
      <c r="K20" s="8">
        <v>1</v>
      </c>
      <c r="L20" s="8"/>
    </row>
    <row r="21" spans="1:12" ht="15.75" customHeight="1" x14ac:dyDescent="0.25">
      <c r="A21">
        <f t="shared" si="1"/>
        <v>20</v>
      </c>
      <c r="B21" t="s">
        <v>156</v>
      </c>
      <c r="C21" t="s">
        <v>76</v>
      </c>
      <c r="D21">
        <v>14</v>
      </c>
      <c r="E21" s="10">
        <f>I21*Budget!$B$4*Budget!$F$3</f>
        <v>17.5</v>
      </c>
      <c r="F21" s="8"/>
      <c r="G21" s="8">
        <f t="shared" si="0"/>
        <v>52.5</v>
      </c>
      <c r="H21" s="10">
        <v>15</v>
      </c>
      <c r="I21" s="8">
        <f>(H21/Budget!$B$4)*J21</f>
        <v>1.0937500000000001E-2</v>
      </c>
      <c r="J21" s="8">
        <v>1.75</v>
      </c>
      <c r="K21" s="8">
        <v>1</v>
      </c>
      <c r="L21" s="8"/>
    </row>
    <row r="22" spans="1:12" ht="15.75" customHeight="1" x14ac:dyDescent="0.25">
      <c r="A22">
        <f t="shared" si="1"/>
        <v>21</v>
      </c>
      <c r="B22" t="s">
        <v>336</v>
      </c>
      <c r="C22" t="s">
        <v>89</v>
      </c>
      <c r="D22">
        <v>14</v>
      </c>
      <c r="E22" s="10">
        <f>I22*Budget!$B$4*Budget!$F$3</f>
        <v>15.000000000000002</v>
      </c>
      <c r="F22" s="8"/>
      <c r="G22" s="8">
        <f t="shared" si="0"/>
        <v>45.000000000000007</v>
      </c>
      <c r="H22" s="10">
        <v>15</v>
      </c>
      <c r="I22" s="8">
        <f>(H22/Budget!$B$4)*J22</f>
        <v>9.3750000000000014E-3</v>
      </c>
      <c r="J22" s="8">
        <v>1.5</v>
      </c>
      <c r="K22" s="8">
        <v>1</v>
      </c>
      <c r="L22" s="8"/>
    </row>
    <row r="23" spans="1:12" ht="15.75" customHeight="1" x14ac:dyDescent="0.25">
      <c r="A23">
        <f t="shared" si="1"/>
        <v>22</v>
      </c>
      <c r="B23" t="s">
        <v>337</v>
      </c>
      <c r="C23" t="s">
        <v>72</v>
      </c>
      <c r="D23">
        <v>9</v>
      </c>
      <c r="E23" s="10">
        <f>I23*Budget!$B$4*Budget!$F$3</f>
        <v>15.000000000000002</v>
      </c>
      <c r="F23" s="8"/>
      <c r="G23" s="8">
        <f t="shared" si="0"/>
        <v>45.000000000000007</v>
      </c>
      <c r="H23" s="10">
        <v>15</v>
      </c>
      <c r="I23" s="8">
        <f>(H23/Budget!$B$4)*J23</f>
        <v>9.3750000000000014E-3</v>
      </c>
      <c r="J23" s="8">
        <v>1.5</v>
      </c>
      <c r="K23" s="8">
        <v>1</v>
      </c>
      <c r="L23" s="8"/>
    </row>
    <row r="24" spans="1:12" ht="15.75" customHeight="1" x14ac:dyDescent="0.25">
      <c r="A24">
        <f t="shared" si="1"/>
        <v>23</v>
      </c>
      <c r="B24" t="s">
        <v>190</v>
      </c>
      <c r="C24" t="s">
        <v>84</v>
      </c>
      <c r="D24">
        <v>8</v>
      </c>
      <c r="E24" s="10">
        <f>I24*Budget!$B$4*Budget!$F$3</f>
        <v>15.000000000000002</v>
      </c>
      <c r="F24" s="8"/>
      <c r="G24" s="8">
        <f t="shared" si="0"/>
        <v>45.000000000000007</v>
      </c>
      <c r="H24" s="10">
        <v>15</v>
      </c>
      <c r="I24" s="8">
        <f>(H24/Budget!$B$4)*J24</f>
        <v>9.3750000000000014E-3</v>
      </c>
      <c r="J24" s="8">
        <v>1.5</v>
      </c>
      <c r="K24" s="8">
        <v>1</v>
      </c>
      <c r="L24" s="8"/>
    </row>
    <row r="25" spans="1:12" ht="15.75" customHeight="1" x14ac:dyDescent="0.25">
      <c r="A25">
        <f t="shared" si="1"/>
        <v>24</v>
      </c>
      <c r="B25" t="s">
        <v>271</v>
      </c>
      <c r="C25" t="s">
        <v>100</v>
      </c>
      <c r="D25">
        <v>14</v>
      </c>
      <c r="E25" s="10">
        <v>23</v>
      </c>
      <c r="F25" s="8"/>
      <c r="G25" s="8">
        <f t="shared" si="0"/>
        <v>69</v>
      </c>
      <c r="H25" s="10">
        <v>15</v>
      </c>
      <c r="I25" s="8">
        <v>2.2920000000000002E-3</v>
      </c>
      <c r="J25" s="8">
        <v>1.5</v>
      </c>
      <c r="K25" s="8">
        <v>1</v>
      </c>
      <c r="L25" s="8"/>
    </row>
    <row r="26" spans="1:12" ht="15.75" customHeight="1" x14ac:dyDescent="0.25">
      <c r="A26">
        <f t="shared" si="1"/>
        <v>25</v>
      </c>
      <c r="B26" t="s">
        <v>21</v>
      </c>
      <c r="C26" t="s">
        <v>82</v>
      </c>
      <c r="D26">
        <v>10</v>
      </c>
      <c r="E26" s="10">
        <f>I26*Budget!$B$4*Budget!$F$3</f>
        <v>15.000000000000002</v>
      </c>
      <c r="F26" s="8"/>
      <c r="G26" s="8">
        <f t="shared" si="0"/>
        <v>45.000000000000007</v>
      </c>
      <c r="H26" s="10">
        <v>15</v>
      </c>
      <c r="I26" s="8">
        <f>(H26/Budget!$B$4)*J26</f>
        <v>9.3750000000000014E-3</v>
      </c>
      <c r="J26" s="8">
        <v>1.5</v>
      </c>
      <c r="K26" s="8">
        <v>1</v>
      </c>
      <c r="L26" s="8"/>
    </row>
    <row r="27" spans="1:12" ht="15.75" customHeight="1" x14ac:dyDescent="0.25">
      <c r="A27">
        <f t="shared" si="1"/>
        <v>26</v>
      </c>
      <c r="B27" t="s">
        <v>338</v>
      </c>
      <c r="C27" t="s">
        <v>73</v>
      </c>
      <c r="D27">
        <v>5</v>
      </c>
      <c r="E27" s="10">
        <f>I27*Budget!$B$4*Budget!$F$3</f>
        <v>15.000000000000002</v>
      </c>
      <c r="F27" s="8"/>
      <c r="G27" s="8">
        <f t="shared" si="0"/>
        <v>45.000000000000007</v>
      </c>
      <c r="H27" s="10">
        <v>15</v>
      </c>
      <c r="I27" s="8">
        <f>(H27/Budget!$B$4)*J27</f>
        <v>9.3750000000000014E-3</v>
      </c>
      <c r="J27" s="8">
        <v>1.5</v>
      </c>
      <c r="K27" s="8">
        <v>1</v>
      </c>
      <c r="L27" s="8"/>
    </row>
    <row r="28" spans="1:12" ht="15.75" customHeight="1" x14ac:dyDescent="0.25">
      <c r="A28">
        <f t="shared" si="1"/>
        <v>27</v>
      </c>
      <c r="B28" t="s">
        <v>194</v>
      </c>
      <c r="C28" t="s">
        <v>73</v>
      </c>
      <c r="D28">
        <v>5</v>
      </c>
      <c r="E28" s="10">
        <f>I28*Budget!$B$4*Budget!$F$3</f>
        <v>15.000000000000002</v>
      </c>
      <c r="F28" s="8"/>
      <c r="G28" s="8">
        <f t="shared" si="0"/>
        <v>45.000000000000007</v>
      </c>
      <c r="H28" s="10">
        <v>15</v>
      </c>
      <c r="I28" s="8">
        <f>(H28/Budget!$B$4)*J28</f>
        <v>9.3750000000000014E-3</v>
      </c>
      <c r="J28" s="8">
        <v>1.5</v>
      </c>
      <c r="K28" s="8">
        <v>1</v>
      </c>
      <c r="L28" s="8"/>
    </row>
    <row r="29" spans="1:12" ht="15.75" customHeight="1" x14ac:dyDescent="0.25">
      <c r="A29">
        <f t="shared" si="1"/>
        <v>28</v>
      </c>
      <c r="B29" t="s">
        <v>17</v>
      </c>
      <c r="C29" t="s">
        <v>79</v>
      </c>
      <c r="D29">
        <v>6</v>
      </c>
      <c r="E29" s="10">
        <f>I29*Budget!$B$4*Budget!$F$3</f>
        <v>15.000000000000002</v>
      </c>
      <c r="F29" s="8"/>
      <c r="G29" s="8">
        <f t="shared" si="0"/>
        <v>45.000000000000007</v>
      </c>
      <c r="H29" s="10">
        <v>15</v>
      </c>
      <c r="I29" s="8">
        <f>(H29/Budget!$B$4)*J29</f>
        <v>9.3750000000000014E-3</v>
      </c>
      <c r="J29" s="8">
        <v>1.5</v>
      </c>
      <c r="K29" s="8">
        <v>1</v>
      </c>
      <c r="L29" s="8"/>
    </row>
    <row r="30" spans="1:12" ht="15.75" customHeight="1" x14ac:dyDescent="0.25">
      <c r="A30">
        <f t="shared" si="1"/>
        <v>29</v>
      </c>
      <c r="B30" t="s">
        <v>159</v>
      </c>
      <c r="C30" t="s">
        <v>92</v>
      </c>
      <c r="D30">
        <v>12</v>
      </c>
      <c r="E30" s="10">
        <f>I30*Budget!$B$4*Budget!$F$3</f>
        <v>15.000000000000002</v>
      </c>
      <c r="F30" s="8"/>
      <c r="G30" s="8">
        <f t="shared" si="0"/>
        <v>45.000000000000007</v>
      </c>
      <c r="H30" s="10">
        <v>15</v>
      </c>
      <c r="I30" s="8">
        <f>(H30/Budget!$B$4)*J30</f>
        <v>9.3750000000000014E-3</v>
      </c>
      <c r="J30" s="8">
        <v>1.5</v>
      </c>
      <c r="K30" s="8">
        <v>1</v>
      </c>
      <c r="L30" s="8"/>
    </row>
    <row r="31" spans="1:12" ht="15.75" customHeight="1" x14ac:dyDescent="0.25">
      <c r="A31">
        <f t="shared" si="1"/>
        <v>30</v>
      </c>
      <c r="B31" t="s">
        <v>111</v>
      </c>
      <c r="C31" t="s">
        <v>80</v>
      </c>
      <c r="D31">
        <v>5</v>
      </c>
      <c r="E31" s="10">
        <v>20</v>
      </c>
      <c r="F31" s="8"/>
      <c r="G31" s="8">
        <f t="shared" si="0"/>
        <v>60</v>
      </c>
      <c r="H31" s="10">
        <v>15</v>
      </c>
      <c r="I31" s="8">
        <f>(H31/Budget!$B$4)*J31</f>
        <v>0</v>
      </c>
      <c r="J31" s="8">
        <v>0</v>
      </c>
      <c r="K31" s="8">
        <v>1</v>
      </c>
      <c r="L31" s="8"/>
    </row>
    <row r="32" spans="1:12" ht="15.75" customHeight="1" x14ac:dyDescent="0.25">
      <c r="A32">
        <f t="shared" si="1"/>
        <v>31</v>
      </c>
      <c r="B32" t="s">
        <v>339</v>
      </c>
      <c r="C32" t="s">
        <v>78</v>
      </c>
      <c r="D32">
        <v>12</v>
      </c>
      <c r="E32" s="10">
        <v>20</v>
      </c>
      <c r="F32" s="8"/>
      <c r="G32" s="8">
        <f t="shared" si="0"/>
        <v>60</v>
      </c>
      <c r="H32" s="10">
        <v>15</v>
      </c>
      <c r="I32" s="8">
        <f>(H32/Budget!$B$4)*J32</f>
        <v>0</v>
      </c>
      <c r="J32" s="8">
        <v>0</v>
      </c>
      <c r="K32" s="8">
        <v>1</v>
      </c>
      <c r="L32" s="8"/>
    </row>
    <row r="33" spans="1:12" ht="15.75" customHeight="1" x14ac:dyDescent="0.25">
      <c r="A33">
        <f t="shared" si="1"/>
        <v>32</v>
      </c>
      <c r="B33" t="s">
        <v>134</v>
      </c>
      <c r="C33" t="s">
        <v>74</v>
      </c>
      <c r="D33">
        <v>10</v>
      </c>
      <c r="E33" s="10">
        <v>16</v>
      </c>
      <c r="F33" s="8"/>
      <c r="G33" s="8">
        <f t="shared" si="0"/>
        <v>48</v>
      </c>
      <c r="H33" s="10">
        <v>15</v>
      </c>
      <c r="I33" s="8">
        <f>(H33/Budget!$B$4)*J33</f>
        <v>2.1874999999999998E-3</v>
      </c>
      <c r="J33" s="8">
        <v>0.35</v>
      </c>
      <c r="K33" s="8">
        <v>1</v>
      </c>
      <c r="L33" s="8"/>
    </row>
    <row r="34" spans="1:12" ht="15.75" customHeight="1" x14ac:dyDescent="0.25">
      <c r="A34">
        <f t="shared" si="1"/>
        <v>33</v>
      </c>
      <c r="B34" t="s">
        <v>279</v>
      </c>
      <c r="C34" t="s">
        <v>85</v>
      </c>
      <c r="D34">
        <v>8</v>
      </c>
      <c r="E34" s="10">
        <f>I34*Budget!$B$4*Budget!$F$3</f>
        <v>10.5</v>
      </c>
      <c r="F34" s="8"/>
      <c r="G34" s="8">
        <f t="shared" ref="G34:G50" si="2">PRODUCT(E34,3)</f>
        <v>31.5</v>
      </c>
      <c r="H34" s="10">
        <v>15</v>
      </c>
      <c r="I34" s="8">
        <f>(H34/Budget!$B$4)*J34</f>
        <v>6.5625000000000006E-3</v>
      </c>
      <c r="J34" s="8">
        <v>1.05</v>
      </c>
      <c r="K34" s="8">
        <v>1</v>
      </c>
      <c r="L34" s="8"/>
    </row>
    <row r="35" spans="1:12" ht="15.75" customHeight="1" x14ac:dyDescent="0.25">
      <c r="A35">
        <f t="shared" si="1"/>
        <v>34</v>
      </c>
      <c r="B35" t="s">
        <v>340</v>
      </c>
      <c r="C35" t="s">
        <v>85</v>
      </c>
      <c r="D35">
        <v>8</v>
      </c>
      <c r="E35" s="10">
        <f>I35*Budget!$B$4*Budget!$F$3</f>
        <v>7.5000000000000009</v>
      </c>
      <c r="F35" s="8"/>
      <c r="G35" s="8">
        <f t="shared" si="2"/>
        <v>22.500000000000004</v>
      </c>
      <c r="H35" s="10">
        <v>15</v>
      </c>
      <c r="I35" s="8">
        <f>(H35/Budget!$B$4)*J35</f>
        <v>4.6875000000000007E-3</v>
      </c>
      <c r="J35" s="8">
        <v>0.75</v>
      </c>
      <c r="K35" s="8">
        <v>1</v>
      </c>
      <c r="L35" s="8"/>
    </row>
    <row r="36" spans="1:12" ht="15.75" customHeight="1" x14ac:dyDescent="0.25">
      <c r="A36">
        <f t="shared" si="1"/>
        <v>35</v>
      </c>
      <c r="B36" t="s">
        <v>192</v>
      </c>
      <c r="C36" t="s">
        <v>66</v>
      </c>
      <c r="D36">
        <v>10</v>
      </c>
      <c r="E36" s="10">
        <f>I36*Budget!$B$4*Budget!$F$3</f>
        <v>12.5</v>
      </c>
      <c r="F36" s="8"/>
      <c r="G36" s="8">
        <f t="shared" si="2"/>
        <v>37.5</v>
      </c>
      <c r="H36" s="10">
        <v>15</v>
      </c>
      <c r="I36" s="8">
        <f>(H36/Budget!$B$4)*J36</f>
        <v>7.8125E-3</v>
      </c>
      <c r="J36" s="8">
        <v>1.25</v>
      </c>
      <c r="K36" s="8">
        <v>1</v>
      </c>
      <c r="L36" s="8"/>
    </row>
    <row r="37" spans="1:12" ht="15.75" customHeight="1" x14ac:dyDescent="0.25">
      <c r="A37">
        <f t="shared" si="1"/>
        <v>36</v>
      </c>
      <c r="B37" t="s">
        <v>193</v>
      </c>
      <c r="C37" t="s">
        <v>84</v>
      </c>
      <c r="D37">
        <v>8</v>
      </c>
      <c r="E37" s="10">
        <v>19</v>
      </c>
      <c r="F37" s="8"/>
      <c r="G37" s="8">
        <f t="shared" si="2"/>
        <v>57</v>
      </c>
      <c r="H37" s="10">
        <v>10</v>
      </c>
      <c r="I37" s="8">
        <f>(H37/Budget!$B$4)*J37</f>
        <v>0</v>
      </c>
      <c r="J37" s="8">
        <v>0</v>
      </c>
      <c r="K37" s="8">
        <v>1</v>
      </c>
      <c r="L37" s="8"/>
    </row>
    <row r="38" spans="1:12" ht="15.75" customHeight="1" x14ac:dyDescent="0.25">
      <c r="A38">
        <f t="shared" si="1"/>
        <v>37</v>
      </c>
      <c r="B38" t="s">
        <v>341</v>
      </c>
      <c r="C38" t="s">
        <v>89</v>
      </c>
      <c r="D38">
        <v>14</v>
      </c>
      <c r="E38" s="10">
        <v>10</v>
      </c>
      <c r="F38" s="8"/>
      <c r="G38" s="8">
        <f t="shared" si="2"/>
        <v>30</v>
      </c>
      <c r="H38" s="10">
        <v>10</v>
      </c>
      <c r="I38" s="8">
        <f>(H38/Budget!$B$4)*J38</f>
        <v>6.2500000000000001E-4</v>
      </c>
      <c r="J38" s="8">
        <v>0.15</v>
      </c>
      <c r="K38" s="8">
        <v>1</v>
      </c>
      <c r="L38" s="8"/>
    </row>
    <row r="39" spans="1:12" ht="15.75" customHeight="1" x14ac:dyDescent="0.25">
      <c r="A39">
        <f t="shared" si="1"/>
        <v>38</v>
      </c>
      <c r="B39" t="s">
        <v>197</v>
      </c>
      <c r="C39" t="s">
        <v>80</v>
      </c>
      <c r="D39">
        <v>5</v>
      </c>
      <c r="E39" s="10">
        <v>10</v>
      </c>
      <c r="F39" s="8"/>
      <c r="G39" s="8">
        <f t="shared" si="2"/>
        <v>30</v>
      </c>
      <c r="H39" s="10">
        <v>10</v>
      </c>
      <c r="I39" s="8">
        <f>(H39/Budget!$B$4)*J39</f>
        <v>0</v>
      </c>
      <c r="J39" s="8">
        <v>0</v>
      </c>
      <c r="K39" s="8">
        <v>1</v>
      </c>
      <c r="L39" s="8"/>
    </row>
    <row r="40" spans="1:12" ht="15.75" customHeight="1" x14ac:dyDescent="0.25">
      <c r="A40">
        <f t="shared" si="1"/>
        <v>39</v>
      </c>
      <c r="B40" t="s">
        <v>157</v>
      </c>
      <c r="C40" t="s">
        <v>70</v>
      </c>
      <c r="D40">
        <v>9</v>
      </c>
      <c r="E40" s="10">
        <v>10</v>
      </c>
      <c r="F40" s="8"/>
      <c r="G40" s="8">
        <f t="shared" si="2"/>
        <v>30</v>
      </c>
      <c r="H40" s="10">
        <v>10</v>
      </c>
      <c r="I40" s="8">
        <f>(H40/Budget!$B$4)*J40</f>
        <v>2.2916666666666667E-3</v>
      </c>
      <c r="J40" s="8">
        <v>0.55000000000000004</v>
      </c>
      <c r="K40" s="8">
        <v>1</v>
      </c>
      <c r="L40" s="8"/>
    </row>
    <row r="41" spans="1:12" ht="15.75" customHeight="1" x14ac:dyDescent="0.25">
      <c r="A41">
        <f t="shared" si="1"/>
        <v>40</v>
      </c>
      <c r="B41" t="s">
        <v>132</v>
      </c>
      <c r="C41" t="s">
        <v>86</v>
      </c>
      <c r="D41">
        <v>12</v>
      </c>
      <c r="E41" s="10">
        <f>I41*Budget!$B$4*Budget!$F$3</f>
        <v>2.6666666666666665</v>
      </c>
      <c r="F41" s="8"/>
      <c r="G41" s="8">
        <f t="shared" si="2"/>
        <v>8</v>
      </c>
      <c r="H41" s="10">
        <v>10</v>
      </c>
      <c r="I41" s="8">
        <f>(H41/Budget!$B$4)*J41</f>
        <v>1.6666666666666668E-3</v>
      </c>
      <c r="J41" s="8">
        <v>0.4</v>
      </c>
      <c r="K41" s="8">
        <v>1</v>
      </c>
      <c r="L41" s="8"/>
    </row>
    <row r="42" spans="1:12" ht="15.75" customHeight="1" x14ac:dyDescent="0.25">
      <c r="A42">
        <f t="shared" si="1"/>
        <v>41</v>
      </c>
      <c r="B42" t="s">
        <v>64</v>
      </c>
      <c r="C42" t="s">
        <v>92</v>
      </c>
      <c r="D42">
        <v>12</v>
      </c>
      <c r="E42" s="10">
        <v>4</v>
      </c>
      <c r="F42" s="8"/>
      <c r="G42" s="8">
        <f t="shared" si="2"/>
        <v>12</v>
      </c>
      <c r="H42" s="10">
        <v>10</v>
      </c>
      <c r="I42" s="8">
        <f>(H42/Budget!$B$4)*J42</f>
        <v>8.3333333333333339E-4</v>
      </c>
      <c r="J42" s="8">
        <v>0.2</v>
      </c>
      <c r="K42" s="8">
        <v>1</v>
      </c>
      <c r="L42" s="8"/>
    </row>
    <row r="43" spans="1:12" ht="15.75" customHeight="1" x14ac:dyDescent="0.25">
      <c r="A43">
        <f t="shared" si="1"/>
        <v>42</v>
      </c>
      <c r="B43" t="s">
        <v>280</v>
      </c>
      <c r="C43" t="s">
        <v>79</v>
      </c>
      <c r="D43">
        <v>6</v>
      </c>
      <c r="E43" s="10">
        <v>4</v>
      </c>
      <c r="F43" s="8"/>
      <c r="G43" s="8">
        <f t="shared" si="2"/>
        <v>12</v>
      </c>
      <c r="H43" s="10">
        <v>10</v>
      </c>
      <c r="I43" s="8">
        <f>(H43/Budget!$B$4)*J43</f>
        <v>2.0833333333333335E-4</v>
      </c>
      <c r="J43" s="8">
        <v>0.05</v>
      </c>
      <c r="K43" s="8">
        <v>1</v>
      </c>
      <c r="L43" s="8"/>
    </row>
    <row r="44" spans="1:12" ht="15.75" customHeight="1" x14ac:dyDescent="0.25">
      <c r="A44">
        <f t="shared" si="1"/>
        <v>43</v>
      </c>
      <c r="B44" t="s">
        <v>110</v>
      </c>
      <c r="C44" t="s">
        <v>78</v>
      </c>
      <c r="D44">
        <v>12</v>
      </c>
      <c r="E44" s="10">
        <v>4</v>
      </c>
      <c r="F44" s="8"/>
      <c r="G44" s="8">
        <f t="shared" si="2"/>
        <v>12</v>
      </c>
      <c r="H44" s="10">
        <v>3</v>
      </c>
      <c r="I44" s="8">
        <f>(H44/Budget!$B$4)*J44</f>
        <v>0</v>
      </c>
      <c r="J44" s="8">
        <v>0</v>
      </c>
      <c r="K44" s="8">
        <v>1</v>
      </c>
      <c r="L44" s="8"/>
    </row>
    <row r="45" spans="1:12" ht="15.75" customHeight="1" x14ac:dyDescent="0.25">
      <c r="A45">
        <f t="shared" si="1"/>
        <v>44</v>
      </c>
      <c r="B45" t="s">
        <v>342</v>
      </c>
      <c r="C45" t="s">
        <v>66</v>
      </c>
      <c r="D45">
        <v>10</v>
      </c>
      <c r="E45" s="10">
        <v>1</v>
      </c>
      <c r="F45" s="8"/>
      <c r="G45" s="8">
        <v>1</v>
      </c>
      <c r="H45" s="10">
        <v>1</v>
      </c>
      <c r="I45" s="8">
        <v>1</v>
      </c>
      <c r="J45" s="8">
        <v>1</v>
      </c>
      <c r="K45" s="8">
        <v>1</v>
      </c>
      <c r="L45" s="8"/>
    </row>
    <row r="46" spans="1:12" ht="15.75" customHeight="1" x14ac:dyDescent="0.25">
      <c r="A46">
        <f t="shared" si="1"/>
        <v>45</v>
      </c>
      <c r="B46" t="s">
        <v>62</v>
      </c>
      <c r="C46" t="s">
        <v>93</v>
      </c>
      <c r="D46">
        <v>6</v>
      </c>
      <c r="E46" s="10">
        <v>1</v>
      </c>
      <c r="F46" s="8"/>
      <c r="G46" s="8">
        <f t="shared" si="2"/>
        <v>3</v>
      </c>
      <c r="H46" s="10">
        <v>3</v>
      </c>
      <c r="I46" s="8">
        <f>(H46/Budget!$B$4)*J46</f>
        <v>0</v>
      </c>
      <c r="J46" s="8">
        <v>0</v>
      </c>
      <c r="K46" s="8">
        <v>1</v>
      </c>
      <c r="L46" s="8"/>
    </row>
    <row r="47" spans="1:12" ht="15.75" customHeight="1" x14ac:dyDescent="0.25">
      <c r="A47">
        <f t="shared" si="1"/>
        <v>46</v>
      </c>
      <c r="B47" t="s">
        <v>198</v>
      </c>
      <c r="C47" t="s">
        <v>82</v>
      </c>
      <c r="D47">
        <v>10</v>
      </c>
      <c r="E47" s="10">
        <v>1</v>
      </c>
      <c r="F47" s="8"/>
      <c r="G47" s="8">
        <f t="shared" si="2"/>
        <v>3</v>
      </c>
      <c r="H47" s="10">
        <v>3</v>
      </c>
      <c r="I47" s="8">
        <f>(H47/Budget!$B$4)*J47</f>
        <v>0</v>
      </c>
      <c r="J47" s="8">
        <v>0</v>
      </c>
      <c r="K47" s="8">
        <v>1</v>
      </c>
      <c r="L47" s="8"/>
    </row>
    <row r="48" spans="1:12" ht="15.75" customHeight="1" x14ac:dyDescent="0.25">
      <c r="A48">
        <f t="shared" si="1"/>
        <v>47</v>
      </c>
      <c r="B48" t="s">
        <v>196</v>
      </c>
      <c r="C48" t="s">
        <v>72</v>
      </c>
      <c r="D48">
        <v>9</v>
      </c>
      <c r="E48" s="10">
        <v>1</v>
      </c>
      <c r="F48" s="8"/>
      <c r="G48" s="8">
        <f t="shared" si="2"/>
        <v>3</v>
      </c>
      <c r="H48" s="10">
        <v>3</v>
      </c>
      <c r="I48" s="8">
        <f>(H48/Budget!$B$4)*J48</f>
        <v>0</v>
      </c>
      <c r="J48" s="8">
        <v>0</v>
      </c>
      <c r="K48" s="8">
        <v>1</v>
      </c>
      <c r="L48" s="8"/>
    </row>
    <row r="49" spans="1:12" ht="15.75" customHeight="1" x14ac:dyDescent="0.25">
      <c r="A49">
        <f t="shared" si="1"/>
        <v>48</v>
      </c>
      <c r="B49" t="s">
        <v>158</v>
      </c>
      <c r="C49" t="s">
        <v>68</v>
      </c>
      <c r="D49">
        <v>5</v>
      </c>
      <c r="E49" s="10">
        <v>1</v>
      </c>
      <c r="F49" s="8"/>
      <c r="G49" s="8">
        <f t="shared" si="2"/>
        <v>3</v>
      </c>
      <c r="H49" s="10">
        <v>3</v>
      </c>
      <c r="I49" s="8">
        <f>(H49/Budget!$B$4)*J49</f>
        <v>0</v>
      </c>
      <c r="J49" s="8">
        <v>0</v>
      </c>
      <c r="K49" s="8">
        <v>1</v>
      </c>
      <c r="L49" s="8"/>
    </row>
    <row r="50" spans="1:12" ht="15.75" customHeight="1" x14ac:dyDescent="0.25">
      <c r="A50">
        <f t="shared" si="1"/>
        <v>49</v>
      </c>
      <c r="B50" t="s">
        <v>265</v>
      </c>
      <c r="C50" t="s">
        <v>77</v>
      </c>
      <c r="D50">
        <v>12</v>
      </c>
      <c r="E50" s="10">
        <v>1</v>
      </c>
      <c r="F50" s="8"/>
      <c r="G50" s="8">
        <f t="shared" si="2"/>
        <v>3</v>
      </c>
      <c r="H50" s="10">
        <v>3</v>
      </c>
      <c r="I50" s="8">
        <f>(H50/Budget!$B$4)*J50</f>
        <v>0</v>
      </c>
      <c r="J50" s="8">
        <v>0</v>
      </c>
      <c r="K50" s="8">
        <v>1</v>
      </c>
      <c r="L50" s="8"/>
    </row>
    <row r="51" spans="1:12" ht="15.75" customHeight="1" x14ac:dyDescent="0.25">
      <c r="A51">
        <f t="shared" si="1"/>
        <v>50</v>
      </c>
      <c r="B51" t="s">
        <v>272</v>
      </c>
      <c r="C51" t="s">
        <v>96</v>
      </c>
      <c r="D51">
        <v>9</v>
      </c>
      <c r="E51" s="10">
        <v>1</v>
      </c>
      <c r="F51" s="8"/>
      <c r="G51" s="8">
        <v>3</v>
      </c>
      <c r="H51" s="10">
        <v>3</v>
      </c>
      <c r="I51" s="8">
        <f>(H51/Budget!$B$4)*J51</f>
        <v>0</v>
      </c>
      <c r="J51" s="8">
        <v>0</v>
      </c>
      <c r="K51" s="8">
        <v>1</v>
      </c>
      <c r="L51" s="8"/>
    </row>
    <row r="52" spans="1:12" ht="15.75" customHeight="1" x14ac:dyDescent="0.25">
      <c r="A52">
        <f t="shared" si="1"/>
        <v>51</v>
      </c>
      <c r="B52" t="s">
        <v>270</v>
      </c>
      <c r="C52" t="s">
        <v>76</v>
      </c>
      <c r="D52">
        <v>14</v>
      </c>
      <c r="E52" s="10">
        <v>1</v>
      </c>
      <c r="F52" s="8"/>
      <c r="G52" s="8">
        <v>3</v>
      </c>
      <c r="H52" s="10">
        <v>3</v>
      </c>
      <c r="I52" s="8">
        <f>(H52/Budget!$B$4)*J52</f>
        <v>2.5000000000000001E-4</v>
      </c>
      <c r="J52" s="8">
        <v>0.2</v>
      </c>
      <c r="K52" s="8">
        <v>1</v>
      </c>
      <c r="L52" s="8"/>
    </row>
    <row r="53" spans="1:12" ht="15.75" customHeight="1" x14ac:dyDescent="0.25">
      <c r="A53">
        <f t="shared" si="1"/>
        <v>52</v>
      </c>
      <c r="B53" t="s">
        <v>343</v>
      </c>
      <c r="C53" t="s">
        <v>72</v>
      </c>
      <c r="D53">
        <v>9</v>
      </c>
      <c r="E53" s="10">
        <v>1</v>
      </c>
      <c r="F53" s="8"/>
      <c r="G53" s="8">
        <v>3</v>
      </c>
      <c r="H53" s="10">
        <v>3</v>
      </c>
      <c r="I53" s="8">
        <f>(H53/Budget!$B$4)*J53</f>
        <v>0</v>
      </c>
      <c r="J53" s="8">
        <v>0</v>
      </c>
      <c r="K53" s="8">
        <v>1</v>
      </c>
      <c r="L53" s="8"/>
    </row>
    <row r="54" spans="1:12" ht="15.75" customHeight="1" x14ac:dyDescent="0.25">
      <c r="A54">
        <f t="shared" si="1"/>
        <v>53</v>
      </c>
      <c r="B54" t="s">
        <v>263</v>
      </c>
      <c r="C54" t="s">
        <v>69</v>
      </c>
      <c r="D54">
        <v>8</v>
      </c>
      <c r="E54" s="10">
        <v>1</v>
      </c>
      <c r="F54" s="8"/>
      <c r="G54" s="8">
        <v>3</v>
      </c>
      <c r="H54" s="10">
        <v>3</v>
      </c>
      <c r="I54" s="8">
        <f>(H54/Budget!$B$4)*J54</f>
        <v>0</v>
      </c>
      <c r="J54" s="8">
        <v>0</v>
      </c>
      <c r="K54" s="8">
        <v>1</v>
      </c>
      <c r="L54" s="8"/>
    </row>
    <row r="55" spans="1:12" ht="15.75" customHeight="1" x14ac:dyDescent="0.25">
      <c r="A55">
        <f t="shared" si="1"/>
        <v>54</v>
      </c>
      <c r="B55" t="s">
        <v>108</v>
      </c>
      <c r="C55" t="s">
        <v>94</v>
      </c>
      <c r="D55">
        <v>8</v>
      </c>
      <c r="E55" s="10">
        <v>1</v>
      </c>
      <c r="F55" s="8"/>
      <c r="G55" s="8">
        <v>3</v>
      </c>
      <c r="H55" s="10">
        <v>3</v>
      </c>
      <c r="I55" s="8">
        <f>(H55/Budget!$B$4)*J55</f>
        <v>0</v>
      </c>
      <c r="J55" s="8">
        <v>0</v>
      </c>
      <c r="K55" s="8">
        <v>1</v>
      </c>
      <c r="L55" s="8"/>
    </row>
    <row r="56" spans="1:12" ht="15.75" customHeight="1" x14ac:dyDescent="0.25">
      <c r="A56">
        <f t="shared" si="1"/>
        <v>55</v>
      </c>
      <c r="B56" t="s">
        <v>191</v>
      </c>
      <c r="C56" t="s">
        <v>65</v>
      </c>
      <c r="D56">
        <v>11</v>
      </c>
      <c r="E56" s="10">
        <v>1</v>
      </c>
      <c r="F56" s="8"/>
      <c r="G56" s="8">
        <v>3</v>
      </c>
      <c r="H56" s="10">
        <v>3</v>
      </c>
      <c r="I56" s="8">
        <f>(H56/Budget!$B$4)*J56</f>
        <v>0</v>
      </c>
      <c r="J56" s="8">
        <v>0</v>
      </c>
      <c r="K56" s="8">
        <v>1</v>
      </c>
      <c r="L56" s="8"/>
    </row>
    <row r="57" spans="1:12" ht="15.75" customHeight="1" x14ac:dyDescent="0.25">
      <c r="A57">
        <f t="shared" si="1"/>
        <v>56</v>
      </c>
      <c r="B57" t="s">
        <v>268</v>
      </c>
      <c r="C57" t="s">
        <v>87</v>
      </c>
      <c r="D57">
        <v>7</v>
      </c>
      <c r="E57" s="10">
        <v>1</v>
      </c>
      <c r="F57" s="8"/>
      <c r="G57" s="8">
        <v>3</v>
      </c>
      <c r="H57" s="10">
        <v>1</v>
      </c>
      <c r="I57" s="8">
        <f>(H57/Budget!$B$4)*J57</f>
        <v>1.875E-4</v>
      </c>
      <c r="J57" s="8">
        <v>0.45</v>
      </c>
      <c r="K57" s="8">
        <v>1</v>
      </c>
      <c r="L57" s="8"/>
    </row>
    <row r="58" spans="1:12" ht="15.75" customHeight="1" x14ac:dyDescent="0.25">
      <c r="A58">
        <f t="shared" si="1"/>
        <v>57</v>
      </c>
      <c r="B58" t="s">
        <v>275</v>
      </c>
      <c r="C58" t="s">
        <v>91</v>
      </c>
      <c r="D58">
        <v>14</v>
      </c>
      <c r="E58" s="10">
        <v>1</v>
      </c>
      <c r="F58" s="8"/>
      <c r="G58" s="8">
        <v>1</v>
      </c>
      <c r="H58" s="10">
        <v>1</v>
      </c>
      <c r="I58" s="8">
        <f>(H58/Budget!$B$4)*J58</f>
        <v>0</v>
      </c>
      <c r="J58" s="8">
        <v>0</v>
      </c>
      <c r="K58" s="8">
        <v>1</v>
      </c>
      <c r="L58" s="8"/>
    </row>
    <row r="59" spans="1:12" ht="15.75" customHeight="1" x14ac:dyDescent="0.25">
      <c r="A59">
        <f t="shared" si="1"/>
        <v>58</v>
      </c>
      <c r="B59" t="s">
        <v>344</v>
      </c>
      <c r="C59" t="s">
        <v>100</v>
      </c>
      <c r="D59">
        <v>14</v>
      </c>
      <c r="E59" s="10">
        <v>1</v>
      </c>
      <c r="F59" s="8"/>
      <c r="G59" s="8">
        <v>1</v>
      </c>
      <c r="H59" s="10">
        <v>1</v>
      </c>
      <c r="I59" s="8">
        <f>(H59/Budget!$B$4)*J59</f>
        <v>6.2500000000000001E-5</v>
      </c>
      <c r="J59" s="8">
        <v>0.15</v>
      </c>
      <c r="K59" s="8">
        <v>1</v>
      </c>
      <c r="L59" s="8"/>
    </row>
    <row r="60" spans="1:12" ht="15.75" customHeight="1" x14ac:dyDescent="0.25">
      <c r="A60">
        <f t="shared" si="1"/>
        <v>59</v>
      </c>
      <c r="B60" t="s">
        <v>267</v>
      </c>
      <c r="C60" t="s">
        <v>67</v>
      </c>
      <c r="D60">
        <v>5</v>
      </c>
      <c r="E60" s="10">
        <v>1</v>
      </c>
      <c r="F60" s="8"/>
      <c r="G60" s="8">
        <v>1</v>
      </c>
      <c r="H60" s="10">
        <v>1</v>
      </c>
      <c r="I60" s="8">
        <f>(H60/Budget!$B$4)*J60</f>
        <v>2.0833333333333336E-5</v>
      </c>
      <c r="J60" s="8">
        <v>0.05</v>
      </c>
      <c r="K60" s="8">
        <v>1</v>
      </c>
      <c r="L60" s="8"/>
    </row>
    <row r="61" spans="1:12" ht="15.75" customHeight="1" x14ac:dyDescent="0.25">
      <c r="A61">
        <f t="shared" si="1"/>
        <v>60</v>
      </c>
      <c r="B61" t="s">
        <v>278</v>
      </c>
      <c r="C61" t="s">
        <v>90</v>
      </c>
      <c r="D61">
        <v>7</v>
      </c>
      <c r="E61" s="10">
        <v>1</v>
      </c>
      <c r="F61" s="8"/>
      <c r="G61" s="8">
        <v>1</v>
      </c>
      <c r="H61" s="10">
        <v>1</v>
      </c>
      <c r="I61" s="8">
        <f>(H61/Budget!$B$4)*J61</f>
        <v>0</v>
      </c>
      <c r="J61" s="8">
        <v>0</v>
      </c>
      <c r="K61" s="8">
        <v>1</v>
      </c>
      <c r="L61" s="8"/>
    </row>
    <row r="62" spans="1:12" ht="15.75" customHeight="1" x14ac:dyDescent="0.25">
      <c r="A62">
        <f t="shared" si="1"/>
        <v>61</v>
      </c>
      <c r="B62" t="s">
        <v>20</v>
      </c>
      <c r="C62" t="s">
        <v>74</v>
      </c>
      <c r="D62">
        <v>10</v>
      </c>
      <c r="E62" s="10">
        <v>1</v>
      </c>
      <c r="F62" s="8"/>
      <c r="G62" s="8">
        <v>1</v>
      </c>
      <c r="H62" s="10">
        <v>1</v>
      </c>
      <c r="I62" s="8">
        <f>(H62/Budget!$B$4)*J62</f>
        <v>0</v>
      </c>
      <c r="J62" s="8">
        <v>0</v>
      </c>
      <c r="K62" s="8">
        <v>1</v>
      </c>
      <c r="L62" s="8"/>
    </row>
    <row r="63" spans="1:12" ht="15.75" customHeight="1" x14ac:dyDescent="0.25">
      <c r="A63">
        <f t="shared" si="1"/>
        <v>62</v>
      </c>
      <c r="B63" t="s">
        <v>112</v>
      </c>
      <c r="C63" t="s">
        <v>100</v>
      </c>
      <c r="D63">
        <v>14</v>
      </c>
      <c r="E63" s="10">
        <v>1</v>
      </c>
      <c r="F63" s="8"/>
      <c r="G63" s="8">
        <v>1</v>
      </c>
      <c r="H63" s="10">
        <v>1</v>
      </c>
      <c r="I63" s="8">
        <f>(H63/Budget!$B$4)*J63</f>
        <v>0</v>
      </c>
      <c r="J63" s="8">
        <v>0</v>
      </c>
      <c r="K63" s="8">
        <v>1</v>
      </c>
      <c r="L63" s="8"/>
    </row>
    <row r="64" spans="1:12" ht="15.75" customHeight="1" x14ac:dyDescent="0.25">
      <c r="A64">
        <f t="shared" si="1"/>
        <v>63</v>
      </c>
      <c r="B64" t="s">
        <v>266</v>
      </c>
      <c r="C64" t="s">
        <v>75</v>
      </c>
      <c r="D64">
        <v>8</v>
      </c>
      <c r="E64" s="10">
        <v>1</v>
      </c>
      <c r="F64" s="8"/>
      <c r="G64" s="8">
        <v>1</v>
      </c>
      <c r="H64" s="10">
        <v>1</v>
      </c>
      <c r="I64" s="8">
        <f>(H64/Budget!$B$4)*J64</f>
        <v>0</v>
      </c>
      <c r="J64" s="8">
        <v>0</v>
      </c>
      <c r="K64" s="8">
        <v>1</v>
      </c>
      <c r="L64" s="8"/>
    </row>
    <row r="65" spans="1:12" ht="15.75" customHeight="1" x14ac:dyDescent="0.25">
      <c r="A65">
        <f t="shared" si="1"/>
        <v>64</v>
      </c>
      <c r="B65" t="s">
        <v>264</v>
      </c>
      <c r="C65" t="s">
        <v>90</v>
      </c>
      <c r="D65">
        <v>7</v>
      </c>
      <c r="E65" s="10">
        <v>1</v>
      </c>
      <c r="F65" s="8"/>
      <c r="G65" s="8">
        <v>1</v>
      </c>
      <c r="H65" s="10">
        <v>1</v>
      </c>
      <c r="I65" s="8">
        <f>(H65/Budget!$B$4)*J65</f>
        <v>0</v>
      </c>
      <c r="J65" s="8">
        <v>0</v>
      </c>
      <c r="K65" s="8">
        <v>1</v>
      </c>
      <c r="L65" s="8"/>
    </row>
    <row r="66" spans="1:12" ht="15.75" customHeight="1" x14ac:dyDescent="0.25">
      <c r="A66">
        <f t="shared" si="1"/>
        <v>65</v>
      </c>
      <c r="B66" t="s">
        <v>345</v>
      </c>
      <c r="C66" t="s">
        <v>65</v>
      </c>
      <c r="D66">
        <v>11</v>
      </c>
      <c r="E66" s="10">
        <v>1</v>
      </c>
      <c r="F66" s="8"/>
      <c r="G66" s="8">
        <v>1</v>
      </c>
      <c r="H66" s="10">
        <v>1</v>
      </c>
      <c r="I66" s="8">
        <f>(H66/Budget!$B$4)*J66</f>
        <v>0</v>
      </c>
      <c r="J66" s="8">
        <v>0</v>
      </c>
      <c r="K66" s="8">
        <v>1</v>
      </c>
      <c r="L66" s="8"/>
    </row>
    <row r="67" spans="1:12" ht="15.75" customHeight="1" x14ac:dyDescent="0.25">
      <c r="A67">
        <f t="shared" si="1"/>
        <v>66</v>
      </c>
      <c r="B67" t="s">
        <v>114</v>
      </c>
      <c r="C67" t="s">
        <v>88</v>
      </c>
      <c r="D67">
        <v>10</v>
      </c>
      <c r="E67" s="10">
        <v>1</v>
      </c>
      <c r="F67" s="8"/>
      <c r="G67" s="8">
        <v>1</v>
      </c>
      <c r="H67" s="10">
        <v>1</v>
      </c>
      <c r="I67" s="8">
        <f>(H67/Budget!$B$4)*J67</f>
        <v>0</v>
      </c>
      <c r="J67" s="8">
        <v>0</v>
      </c>
      <c r="K67" s="8">
        <v>1</v>
      </c>
      <c r="L67" s="8"/>
    </row>
    <row r="68" spans="1:12" ht="15.75" customHeight="1" x14ac:dyDescent="0.25">
      <c r="A68">
        <f t="shared" si="1"/>
        <v>67</v>
      </c>
      <c r="B68" t="s">
        <v>346</v>
      </c>
      <c r="C68" t="s">
        <v>91</v>
      </c>
      <c r="D68">
        <v>14</v>
      </c>
      <c r="E68" s="10">
        <v>1</v>
      </c>
      <c r="F68" s="8"/>
      <c r="G68" s="8">
        <v>1</v>
      </c>
      <c r="H68" s="10">
        <v>1</v>
      </c>
      <c r="I68" s="8">
        <f>(H68/Budget!$B$4)*J68</f>
        <v>0</v>
      </c>
      <c r="J68" s="8">
        <v>0</v>
      </c>
      <c r="K68" s="8">
        <v>1</v>
      </c>
      <c r="L68" s="8"/>
    </row>
    <row r="69" spans="1:12" ht="15.75" customHeight="1" x14ac:dyDescent="0.25">
      <c r="A69">
        <f t="shared" si="1"/>
        <v>68</v>
      </c>
      <c r="B69" t="s">
        <v>269</v>
      </c>
      <c r="C69" t="s">
        <v>78</v>
      </c>
      <c r="D69">
        <v>12</v>
      </c>
      <c r="E69" s="10">
        <v>1</v>
      </c>
      <c r="F69" s="8"/>
      <c r="G69" s="8">
        <v>1</v>
      </c>
      <c r="H69" s="10">
        <v>1</v>
      </c>
      <c r="I69" s="8">
        <f>(H69/Budget!$B$4)*J69</f>
        <v>0</v>
      </c>
      <c r="J69" s="8">
        <v>0</v>
      </c>
      <c r="K69" s="8">
        <v>1</v>
      </c>
      <c r="L69" s="8"/>
    </row>
    <row r="70" spans="1:12" ht="15.75" customHeight="1" x14ac:dyDescent="0.25">
      <c r="A70">
        <f t="shared" si="1"/>
        <v>69</v>
      </c>
      <c r="B70" t="s">
        <v>154</v>
      </c>
      <c r="C70" t="s">
        <v>83</v>
      </c>
      <c r="D70">
        <v>11</v>
      </c>
      <c r="E70" s="10">
        <v>1</v>
      </c>
      <c r="F70" s="8"/>
      <c r="G70" s="8">
        <v>1</v>
      </c>
      <c r="H70" s="10">
        <v>1</v>
      </c>
      <c r="I70" s="8">
        <f>(H70/Budget!$B$4)*J70</f>
        <v>0</v>
      </c>
      <c r="J70" s="8">
        <v>0</v>
      </c>
      <c r="K70" s="8">
        <v>1</v>
      </c>
      <c r="L70" s="8"/>
    </row>
    <row r="71" spans="1:12" ht="15.75" customHeight="1" x14ac:dyDescent="0.25">
      <c r="A71">
        <v>70</v>
      </c>
      <c r="B71" t="s">
        <v>347</v>
      </c>
      <c r="C71" t="s">
        <v>85</v>
      </c>
      <c r="D71">
        <v>8</v>
      </c>
      <c r="E71" s="10">
        <v>1</v>
      </c>
      <c r="F71" s="8"/>
      <c r="G71" s="8">
        <v>1</v>
      </c>
      <c r="H71" s="10">
        <v>1</v>
      </c>
      <c r="I71" s="8">
        <f>(H71/Budget!$B$4)*J71</f>
        <v>0</v>
      </c>
      <c r="J71" s="8">
        <v>0</v>
      </c>
      <c r="K71" s="8">
        <v>1</v>
      </c>
      <c r="L71" s="8"/>
    </row>
    <row r="72" spans="1:12" ht="15.75" customHeight="1" x14ac:dyDescent="0.25">
      <c r="A72">
        <v>71</v>
      </c>
      <c r="B72" t="s">
        <v>348</v>
      </c>
      <c r="C72" t="s">
        <v>80</v>
      </c>
      <c r="D72">
        <v>5</v>
      </c>
      <c r="E72" s="10">
        <v>1</v>
      </c>
      <c r="F72" s="8"/>
      <c r="G72" s="8">
        <v>1</v>
      </c>
      <c r="H72" s="10">
        <v>1</v>
      </c>
      <c r="I72" s="8">
        <f>(H72/Budget!$B$4)*J72</f>
        <v>0</v>
      </c>
      <c r="J72" s="8">
        <v>0</v>
      </c>
      <c r="K72" s="8">
        <v>1</v>
      </c>
      <c r="L72" s="8"/>
    </row>
    <row r="73" spans="1:12" ht="15.75" customHeight="1" x14ac:dyDescent="0.25">
      <c r="A73">
        <v>72</v>
      </c>
      <c r="B73" t="s">
        <v>281</v>
      </c>
      <c r="C73" t="s">
        <v>87</v>
      </c>
      <c r="D73">
        <v>7</v>
      </c>
      <c r="E73" s="10">
        <v>1</v>
      </c>
      <c r="G73" s="8">
        <v>1</v>
      </c>
      <c r="H73" s="10">
        <v>1</v>
      </c>
      <c r="I73" s="8">
        <f>(H73/Budget!$B$4)*J73</f>
        <v>0</v>
      </c>
      <c r="J73" s="8">
        <v>0</v>
      </c>
      <c r="K73" s="8">
        <v>1</v>
      </c>
    </row>
    <row r="74" spans="1:12" ht="15.75" customHeight="1" x14ac:dyDescent="0.25">
      <c r="A74">
        <v>73</v>
      </c>
      <c r="B74" t="s">
        <v>349</v>
      </c>
      <c r="C74" t="s">
        <v>92</v>
      </c>
      <c r="D74">
        <v>12</v>
      </c>
      <c r="E74" s="10">
        <v>1</v>
      </c>
      <c r="G74" s="8">
        <v>1</v>
      </c>
      <c r="H74" s="10">
        <v>1</v>
      </c>
      <c r="I74" s="8">
        <f>(H74/Budget!$B$4)*J74</f>
        <v>0</v>
      </c>
      <c r="J74" s="8">
        <v>0</v>
      </c>
      <c r="K74" s="8">
        <v>1</v>
      </c>
    </row>
    <row r="75" spans="1:12" ht="15.75" customHeight="1" x14ac:dyDescent="0.25">
      <c r="A75">
        <v>74</v>
      </c>
      <c r="B75" t="s">
        <v>350</v>
      </c>
      <c r="C75" t="s">
        <v>84</v>
      </c>
      <c r="D75">
        <v>8</v>
      </c>
      <c r="E75" s="10">
        <v>1</v>
      </c>
      <c r="G75" s="8">
        <v>1</v>
      </c>
      <c r="H75" s="10">
        <v>1</v>
      </c>
      <c r="I75" s="8">
        <f>(H75/Budget!$B$4)*J75</f>
        <v>0</v>
      </c>
      <c r="J75" s="8">
        <v>0</v>
      </c>
      <c r="K75" s="8">
        <v>1</v>
      </c>
    </row>
    <row r="76" spans="1:12" ht="15.75" customHeight="1" x14ac:dyDescent="0.25">
      <c r="A76">
        <v>75</v>
      </c>
      <c r="B76" t="s">
        <v>351</v>
      </c>
      <c r="C76" t="s">
        <v>74</v>
      </c>
      <c r="D76">
        <v>10</v>
      </c>
      <c r="E76" s="10">
        <v>1</v>
      </c>
      <c r="G76" s="8">
        <v>1</v>
      </c>
      <c r="H76" s="10">
        <v>1</v>
      </c>
      <c r="I76" s="8">
        <f>(H76/Budget!$B$4)*J76</f>
        <v>0</v>
      </c>
      <c r="J76" s="8">
        <v>0</v>
      </c>
      <c r="K76" s="8">
        <v>1</v>
      </c>
    </row>
    <row r="77" spans="1:12" ht="15.75" customHeight="1" x14ac:dyDescent="0.25">
      <c r="A77">
        <v>76</v>
      </c>
      <c r="B77" t="s">
        <v>352</v>
      </c>
      <c r="C77" t="s">
        <v>94</v>
      </c>
      <c r="D77">
        <v>8</v>
      </c>
      <c r="E77" s="10">
        <v>1</v>
      </c>
      <c r="G77" s="8">
        <v>1</v>
      </c>
      <c r="H77" s="10">
        <v>1</v>
      </c>
      <c r="I77" s="8">
        <f>(H77/Budget!$B$4)*J77</f>
        <v>0</v>
      </c>
      <c r="J77" s="8">
        <v>0</v>
      </c>
      <c r="K77" s="8">
        <v>1</v>
      </c>
    </row>
    <row r="78" spans="1:12" ht="15.75" customHeight="1" x14ac:dyDescent="0.25">
      <c r="A78">
        <v>77</v>
      </c>
      <c r="B78" t="s">
        <v>353</v>
      </c>
      <c r="C78" t="s">
        <v>77</v>
      </c>
      <c r="D78">
        <v>12</v>
      </c>
      <c r="E78" s="10">
        <v>1</v>
      </c>
      <c r="G78" s="8">
        <v>1</v>
      </c>
      <c r="H78" s="10">
        <v>1</v>
      </c>
      <c r="I78" s="8">
        <f>(H78/Budget!$B$4)*J78</f>
        <v>0</v>
      </c>
      <c r="J78" s="8">
        <v>0</v>
      </c>
      <c r="K78" s="8">
        <v>1</v>
      </c>
    </row>
    <row r="79" spans="1:12" ht="15.75" customHeight="1" x14ac:dyDescent="0.25">
      <c r="A79">
        <v>78</v>
      </c>
      <c r="B79" t="s">
        <v>151</v>
      </c>
      <c r="C79" t="s">
        <v>66</v>
      </c>
      <c r="D79">
        <v>10</v>
      </c>
      <c r="E79" s="10">
        <v>1</v>
      </c>
      <c r="G79" s="8">
        <v>1</v>
      </c>
      <c r="H79" s="10">
        <v>1</v>
      </c>
      <c r="I79" s="8">
        <f>(H79/Budget!$B$4)*J79</f>
        <v>0</v>
      </c>
      <c r="J79" s="8">
        <v>0</v>
      </c>
      <c r="K79" s="8">
        <v>1</v>
      </c>
    </row>
    <row r="80" spans="1:12" ht="15.75" customHeight="1" x14ac:dyDescent="0.25">
      <c r="A80">
        <v>79</v>
      </c>
      <c r="B80" t="s">
        <v>354</v>
      </c>
      <c r="C80" t="s">
        <v>83</v>
      </c>
      <c r="D80">
        <v>11</v>
      </c>
      <c r="E80" s="10">
        <v>1</v>
      </c>
      <c r="G80" s="8">
        <v>1</v>
      </c>
      <c r="H80" s="10">
        <v>1</v>
      </c>
      <c r="I80" s="8">
        <f>(H80/Budget!$B$4)*J80</f>
        <v>0</v>
      </c>
      <c r="J80" s="8">
        <v>0</v>
      </c>
      <c r="K80" s="8">
        <v>1</v>
      </c>
    </row>
    <row r="81" spans="1:11" ht="15.75" customHeight="1" x14ac:dyDescent="0.25">
      <c r="A81">
        <v>80</v>
      </c>
      <c r="B81" t="s">
        <v>355</v>
      </c>
      <c r="C81" t="s">
        <v>96</v>
      </c>
      <c r="D81">
        <v>9</v>
      </c>
      <c r="E81" s="10">
        <v>1</v>
      </c>
      <c r="G81" s="8">
        <v>1</v>
      </c>
      <c r="H81" s="10">
        <v>1</v>
      </c>
      <c r="I81" s="8">
        <f>(H81/Budget!$B$4)*J81</f>
        <v>0</v>
      </c>
      <c r="J81" s="8">
        <v>0</v>
      </c>
      <c r="K81" s="8">
        <v>1</v>
      </c>
    </row>
    <row r="82" spans="1:11" ht="15.75" customHeight="1" x14ac:dyDescent="0.25">
      <c r="A82">
        <v>81</v>
      </c>
      <c r="B82" t="s">
        <v>356</v>
      </c>
      <c r="C82" t="s">
        <v>76</v>
      </c>
      <c r="D82">
        <v>14</v>
      </c>
      <c r="E82" s="10">
        <v>1</v>
      </c>
      <c r="G82" s="8">
        <v>1</v>
      </c>
      <c r="H82" s="10">
        <v>1</v>
      </c>
      <c r="I82" s="8">
        <f>(H82/Budget!$B$4)*J82</f>
        <v>0</v>
      </c>
      <c r="J82" s="8">
        <v>0</v>
      </c>
      <c r="K82" s="8">
        <v>1</v>
      </c>
    </row>
    <row r="83" spans="1:11" ht="15.75" customHeight="1" x14ac:dyDescent="0.25">
      <c r="A83">
        <v>82</v>
      </c>
      <c r="B83" t="s">
        <v>357</v>
      </c>
      <c r="C83" t="s">
        <v>91</v>
      </c>
      <c r="D83">
        <v>14</v>
      </c>
      <c r="E83" s="10">
        <v>1</v>
      </c>
      <c r="G83" s="8">
        <v>1</v>
      </c>
      <c r="H83" s="10">
        <v>1</v>
      </c>
      <c r="I83" s="8">
        <f>(H83/Budget!$B$4)*J83</f>
        <v>0</v>
      </c>
      <c r="J83" s="8">
        <v>0</v>
      </c>
      <c r="K83" s="8">
        <v>1</v>
      </c>
    </row>
    <row r="84" spans="1:11" ht="15.75" customHeight="1" x14ac:dyDescent="0.25">
      <c r="A84">
        <v>83</v>
      </c>
      <c r="B84" t="s">
        <v>277</v>
      </c>
      <c r="C84" t="s">
        <v>95</v>
      </c>
      <c r="D84">
        <v>9</v>
      </c>
      <c r="E84" s="10">
        <v>1</v>
      </c>
      <c r="G84" s="8">
        <v>1</v>
      </c>
      <c r="H84" s="10">
        <v>1</v>
      </c>
      <c r="I84" s="8">
        <f>(H84/Budget!$B$4)*J84</f>
        <v>0</v>
      </c>
      <c r="J84" s="8">
        <v>0</v>
      </c>
      <c r="K84" s="8">
        <v>1</v>
      </c>
    </row>
    <row r="85" spans="1:11" ht="15.75" customHeight="1" x14ac:dyDescent="0.25">
      <c r="A85">
        <v>84</v>
      </c>
      <c r="B85" t="s">
        <v>135</v>
      </c>
      <c r="C85" t="s">
        <v>73</v>
      </c>
      <c r="D85">
        <v>5</v>
      </c>
      <c r="E85" s="10">
        <v>1</v>
      </c>
      <c r="G85" s="8">
        <v>1</v>
      </c>
      <c r="H85" s="10">
        <v>1</v>
      </c>
      <c r="I85" s="8">
        <f>(H85/Budget!$B$4)*J85</f>
        <v>0</v>
      </c>
      <c r="J85" s="8">
        <v>0</v>
      </c>
      <c r="K85" s="8">
        <v>1</v>
      </c>
    </row>
    <row r="86" spans="1:11" ht="15.75" customHeight="1" x14ac:dyDescent="0.25">
      <c r="A86">
        <v>85</v>
      </c>
      <c r="B86" t="s">
        <v>113</v>
      </c>
      <c r="C86" t="s">
        <v>89</v>
      </c>
      <c r="D86">
        <v>14</v>
      </c>
      <c r="E86" s="10">
        <v>1</v>
      </c>
      <c r="G86" s="8">
        <v>1</v>
      </c>
      <c r="H86" s="10">
        <v>1</v>
      </c>
      <c r="I86" s="8">
        <f>(H86/Budget!$B$4)*J86</f>
        <v>0</v>
      </c>
      <c r="J86" s="8">
        <v>0</v>
      </c>
      <c r="K86" s="8">
        <v>1</v>
      </c>
    </row>
    <row r="87" spans="1:11" ht="15.75" customHeight="1" x14ac:dyDescent="0.25">
      <c r="A87">
        <v>86</v>
      </c>
      <c r="B87" t="s">
        <v>358</v>
      </c>
      <c r="C87" t="s">
        <v>70</v>
      </c>
      <c r="D87">
        <v>9</v>
      </c>
      <c r="E87" s="10">
        <v>1</v>
      </c>
      <c r="G87" s="8">
        <v>1</v>
      </c>
      <c r="H87" s="10">
        <v>1</v>
      </c>
      <c r="I87" s="8">
        <f>(H87/Budget!$B$4)*J87</f>
        <v>0</v>
      </c>
      <c r="J87" s="8">
        <v>0</v>
      </c>
      <c r="K87" s="8">
        <v>1</v>
      </c>
    </row>
    <row r="88" spans="1:11" ht="15.75" customHeight="1" x14ac:dyDescent="0.25">
      <c r="A88">
        <v>87</v>
      </c>
      <c r="B88" t="s">
        <v>359</v>
      </c>
      <c r="C88" t="s">
        <v>95</v>
      </c>
      <c r="D88">
        <v>9</v>
      </c>
      <c r="E88" s="10">
        <v>1</v>
      </c>
      <c r="G88" s="8">
        <v>1</v>
      </c>
      <c r="H88" s="10">
        <v>1</v>
      </c>
      <c r="I88" s="8">
        <f>(H88/Budget!$B$4)*J88</f>
        <v>0</v>
      </c>
      <c r="J88" s="8">
        <v>0</v>
      </c>
      <c r="K88" s="8">
        <v>1</v>
      </c>
    </row>
    <row r="89" spans="1:11" ht="15.75" customHeight="1" x14ac:dyDescent="0.25">
      <c r="A89">
        <v>88</v>
      </c>
      <c r="B89" t="s">
        <v>360</v>
      </c>
      <c r="C89" t="s">
        <v>67</v>
      </c>
      <c r="D89">
        <v>5</v>
      </c>
      <c r="E89" s="10">
        <v>1</v>
      </c>
      <c r="G89" s="8">
        <v>1</v>
      </c>
      <c r="H89" s="10">
        <v>1</v>
      </c>
      <c r="I89" s="8">
        <f>(H89/Budget!$B$4)*J89</f>
        <v>0</v>
      </c>
      <c r="J89" s="8">
        <v>0</v>
      </c>
      <c r="K89" s="8">
        <v>1</v>
      </c>
    </row>
    <row r="90" spans="1:11" ht="15.75" customHeight="1" x14ac:dyDescent="0.25">
      <c r="A90">
        <v>89</v>
      </c>
      <c r="B90" t="s">
        <v>361</v>
      </c>
      <c r="C90" t="s">
        <v>74</v>
      </c>
      <c r="D90">
        <v>10</v>
      </c>
      <c r="E90" s="10">
        <v>1</v>
      </c>
      <c r="G90" s="8">
        <v>1</v>
      </c>
      <c r="H90" s="10">
        <v>1</v>
      </c>
      <c r="I90" s="8">
        <f>(H90/Budget!$B$4)*J90</f>
        <v>0</v>
      </c>
      <c r="J90" s="8">
        <v>0</v>
      </c>
      <c r="K90" s="8">
        <v>1</v>
      </c>
    </row>
    <row r="91" spans="1:11" ht="15.75" customHeight="1" x14ac:dyDescent="0.25">
      <c r="A91">
        <v>90</v>
      </c>
      <c r="B91" t="s">
        <v>362</v>
      </c>
      <c r="C91" t="s">
        <v>93</v>
      </c>
      <c r="D91">
        <v>6</v>
      </c>
      <c r="E91" s="10">
        <v>1</v>
      </c>
      <c r="G91" s="8">
        <v>1</v>
      </c>
      <c r="H91" s="10">
        <v>1</v>
      </c>
      <c r="I91" s="8">
        <f>(H91/Budget!$B$4)*J91</f>
        <v>0</v>
      </c>
      <c r="J91" s="8">
        <v>0</v>
      </c>
      <c r="K91" s="8">
        <v>1</v>
      </c>
    </row>
    <row r="92" spans="1:11" ht="15.75" customHeight="1" x14ac:dyDescent="0.25">
      <c r="A92">
        <v>91</v>
      </c>
      <c r="B92" t="s">
        <v>155</v>
      </c>
      <c r="C92" t="s">
        <v>77</v>
      </c>
      <c r="D92">
        <v>12</v>
      </c>
      <c r="E92" s="10">
        <v>1</v>
      </c>
      <c r="G92" s="8">
        <v>1</v>
      </c>
      <c r="H92" s="10">
        <v>1</v>
      </c>
      <c r="I92" s="8">
        <f>(H92/Budget!$B$4)*J92</f>
        <v>0</v>
      </c>
      <c r="J92" s="8">
        <v>0</v>
      </c>
      <c r="K92" s="8">
        <v>1</v>
      </c>
    </row>
    <row r="93" spans="1:11" ht="15.75" customHeight="1" x14ac:dyDescent="0.25">
      <c r="A93">
        <v>92</v>
      </c>
      <c r="B93" t="s">
        <v>62</v>
      </c>
      <c r="C93" t="s">
        <v>115</v>
      </c>
      <c r="D93">
        <v>0</v>
      </c>
      <c r="E93" s="10">
        <v>1</v>
      </c>
      <c r="G93" s="8">
        <v>1</v>
      </c>
      <c r="H93" s="10">
        <v>1</v>
      </c>
      <c r="I93" s="8">
        <f>(H93/Budget!$B$4)*J93</f>
        <v>0</v>
      </c>
      <c r="J93" s="8">
        <v>0</v>
      </c>
      <c r="K93" s="8">
        <v>1</v>
      </c>
    </row>
    <row r="94" spans="1:11" ht="15.75" customHeight="1" x14ac:dyDescent="0.25">
      <c r="A94">
        <v>93</v>
      </c>
      <c r="B94" t="s">
        <v>274</v>
      </c>
      <c r="C94" t="s">
        <v>86</v>
      </c>
      <c r="D94">
        <v>12</v>
      </c>
      <c r="E94" s="10">
        <v>1</v>
      </c>
      <c r="G94" s="8">
        <v>1</v>
      </c>
      <c r="H94" s="10">
        <v>1</v>
      </c>
      <c r="I94" s="8">
        <f>(H94/Budget!$B$4)*J94</f>
        <v>0</v>
      </c>
      <c r="J94" s="8">
        <v>0</v>
      </c>
      <c r="K94" s="8">
        <v>1</v>
      </c>
    </row>
    <row r="95" spans="1:11" ht="15.75" customHeight="1" x14ac:dyDescent="0.25">
      <c r="A95">
        <v>94</v>
      </c>
      <c r="B95" t="s">
        <v>133</v>
      </c>
      <c r="C95" t="s">
        <v>69</v>
      </c>
      <c r="D95">
        <v>8</v>
      </c>
      <c r="E95" s="10">
        <v>1</v>
      </c>
      <c r="G95" s="8">
        <v>1</v>
      </c>
      <c r="H95" s="10">
        <v>1</v>
      </c>
      <c r="I95" s="8">
        <f>(H95/Budget!$B$4)*J95</f>
        <v>0</v>
      </c>
      <c r="J95" s="8">
        <v>0</v>
      </c>
      <c r="K95" s="8">
        <v>1</v>
      </c>
    </row>
    <row r="96" spans="1:11" ht="15.75" customHeight="1" x14ac:dyDescent="0.25">
      <c r="A96">
        <v>95</v>
      </c>
      <c r="B96" t="s">
        <v>363</v>
      </c>
      <c r="C96" t="s">
        <v>66</v>
      </c>
      <c r="D96">
        <v>10</v>
      </c>
      <c r="E96" s="10">
        <v>1</v>
      </c>
      <c r="G96" s="8">
        <v>1</v>
      </c>
      <c r="H96" s="10">
        <v>1</v>
      </c>
      <c r="I96" s="8">
        <f>(H96/Budget!$B$4)*J96</f>
        <v>0</v>
      </c>
      <c r="J96" s="8">
        <v>0</v>
      </c>
      <c r="K96" s="8">
        <v>1</v>
      </c>
    </row>
    <row r="97" spans="1:11" ht="15.75" customHeight="1" x14ac:dyDescent="0.25">
      <c r="A97">
        <v>96</v>
      </c>
      <c r="B97" t="s">
        <v>364</v>
      </c>
      <c r="C97" t="s">
        <v>75</v>
      </c>
      <c r="D97">
        <v>8</v>
      </c>
      <c r="E97" s="10">
        <v>1</v>
      </c>
      <c r="G97" s="8">
        <v>1</v>
      </c>
      <c r="H97" s="10">
        <v>1</v>
      </c>
      <c r="I97" s="8">
        <f>(H97/Budget!$B$4)*J97</f>
        <v>0</v>
      </c>
      <c r="J97" s="8">
        <v>0</v>
      </c>
      <c r="K97" s="8">
        <v>1</v>
      </c>
    </row>
    <row r="98" spans="1:11" ht="15.75" customHeight="1" x14ac:dyDescent="0.25">
      <c r="A98">
        <v>97</v>
      </c>
      <c r="B98" t="s">
        <v>365</v>
      </c>
      <c r="C98" t="s">
        <v>79</v>
      </c>
      <c r="D98">
        <v>6</v>
      </c>
      <c r="E98" s="10">
        <v>1</v>
      </c>
      <c r="G98" s="8">
        <v>1</v>
      </c>
      <c r="H98" s="10">
        <v>1</v>
      </c>
      <c r="I98" s="8">
        <f>(H98/Budget!$B$4)*J98</f>
        <v>0</v>
      </c>
      <c r="J98" s="8">
        <v>0</v>
      </c>
      <c r="K98" s="8">
        <v>1</v>
      </c>
    </row>
    <row r="99" spans="1:11" ht="15.75" customHeight="1" x14ac:dyDescent="0.25">
      <c r="A99">
        <v>98</v>
      </c>
      <c r="B99" t="s">
        <v>366</v>
      </c>
      <c r="C99" t="s">
        <v>88</v>
      </c>
      <c r="D99">
        <v>10</v>
      </c>
      <c r="E99" s="10">
        <v>1</v>
      </c>
      <c r="G99" s="8">
        <v>1</v>
      </c>
      <c r="H99" s="10">
        <v>1</v>
      </c>
      <c r="I99" s="8">
        <f>(H99/Budget!$B$4)*J99</f>
        <v>0</v>
      </c>
      <c r="J99" s="8">
        <v>0</v>
      </c>
      <c r="K99" s="8">
        <v>1</v>
      </c>
    </row>
    <row r="100" spans="1:11" ht="15.75" customHeight="1" x14ac:dyDescent="0.25">
      <c r="A100">
        <v>99</v>
      </c>
      <c r="B100" t="s">
        <v>273</v>
      </c>
      <c r="C100" t="s">
        <v>79</v>
      </c>
      <c r="D100">
        <v>6</v>
      </c>
      <c r="E100" s="10">
        <v>1</v>
      </c>
      <c r="G100" s="8">
        <v>1</v>
      </c>
      <c r="H100" s="10">
        <v>1</v>
      </c>
      <c r="I100" s="8">
        <f>(H100/Budget!$B$4)*J100</f>
        <v>0</v>
      </c>
      <c r="J100" s="8">
        <v>0</v>
      </c>
      <c r="K100" s="8">
        <v>1</v>
      </c>
    </row>
    <row r="101" spans="1:11" ht="15.75" customHeight="1" x14ac:dyDescent="0.25">
      <c r="A101">
        <v>100</v>
      </c>
      <c r="B101" t="s">
        <v>367</v>
      </c>
      <c r="C101" t="s">
        <v>80</v>
      </c>
      <c r="D101">
        <v>5</v>
      </c>
      <c r="E101" s="10">
        <v>1</v>
      </c>
      <c r="G101" s="8">
        <v>1</v>
      </c>
      <c r="H101" s="10">
        <v>1</v>
      </c>
      <c r="I101" s="8">
        <f>(H101/Budget!$B$4)*J101</f>
        <v>0</v>
      </c>
      <c r="J101" s="8">
        <v>0</v>
      </c>
      <c r="K101" s="8">
        <v>1</v>
      </c>
    </row>
    <row r="102" spans="1:11" ht="15.75" customHeight="1" x14ac:dyDescent="0.25"/>
    <row r="103" spans="1:11" ht="15.75" customHeight="1" x14ac:dyDescent="0.25"/>
    <row r="104" spans="1:11" ht="15.75" customHeight="1" x14ac:dyDescent="0.25"/>
    <row r="105" spans="1:11" ht="15.75" customHeight="1" x14ac:dyDescent="0.25"/>
    <row r="106" spans="1:11" ht="15.75" customHeight="1" x14ac:dyDescent="0.25"/>
    <row r="107" spans="1:11" ht="15.75" customHeight="1" x14ac:dyDescent="0.25"/>
    <row r="108" spans="1:11" ht="15.75" customHeight="1" x14ac:dyDescent="0.25"/>
    <row r="109" spans="1:11" ht="15.75" customHeight="1" x14ac:dyDescent="0.25"/>
    <row r="110" spans="1:11" ht="15.75" customHeight="1" x14ac:dyDescent="0.25"/>
    <row r="111" spans="1:11" ht="15.75" customHeight="1" x14ac:dyDescent="0.25"/>
    <row r="112" spans="1:11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</sheetData>
  <pageMargins left="0.7" right="0.7" top="0.75" bottom="0.75" header="0" footer="0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874"/>
  <sheetViews>
    <sheetView workbookViewId="0">
      <selection activeCell="B2" sqref="B2"/>
    </sheetView>
  </sheetViews>
  <sheetFormatPr defaultColWidth="14.42578125" defaultRowHeight="15" customHeight="1" x14ac:dyDescent="0.25"/>
  <cols>
    <col min="1" max="1" width="8.7109375" customWidth="1"/>
    <col min="2" max="2" width="18.85546875" customWidth="1"/>
    <col min="3" max="3" width="5.85546875" bestFit="1" customWidth="1"/>
    <col min="4" max="4" width="4.28515625" bestFit="1" customWidth="1"/>
    <col min="5" max="5" width="7.28515625" bestFit="1" customWidth="1"/>
    <col min="6" max="6" width="8.7109375" customWidth="1"/>
    <col min="7" max="7" width="8.7109375" style="13" hidden="1" customWidth="1"/>
    <col min="8" max="8" width="7.7109375" style="13" hidden="1" customWidth="1"/>
    <col min="9" max="9" width="14.28515625" hidden="1" customWidth="1"/>
    <col min="10" max="10" width="7.7109375" hidden="1" customWidth="1"/>
    <col min="11" max="11" width="8.7109375" hidden="1" customWidth="1"/>
    <col min="12" max="26" width="8.7109375" customWidth="1"/>
  </cols>
  <sheetData>
    <row r="1" spans="1:18" x14ac:dyDescent="0.25">
      <c r="A1" s="19" t="s">
        <v>3</v>
      </c>
      <c r="B1" s="19" t="s">
        <v>5</v>
      </c>
      <c r="C1" s="19" t="s">
        <v>44</v>
      </c>
      <c r="D1" s="19" t="s">
        <v>107</v>
      </c>
      <c r="E1" s="21" t="s">
        <v>1</v>
      </c>
      <c r="F1" s="8"/>
      <c r="G1" s="17"/>
      <c r="H1" s="18" t="s">
        <v>128</v>
      </c>
      <c r="I1" s="8" t="s">
        <v>6</v>
      </c>
      <c r="J1" s="16" t="s">
        <v>128</v>
      </c>
      <c r="K1" s="8"/>
      <c r="O1" s="26" t="s">
        <v>180</v>
      </c>
      <c r="P1" s="26"/>
      <c r="Q1" s="26"/>
      <c r="R1" s="25"/>
    </row>
    <row r="2" spans="1:18" x14ac:dyDescent="0.25">
      <c r="A2">
        <v>1</v>
      </c>
      <c r="B2" t="s">
        <v>136</v>
      </c>
      <c r="C2" t="s">
        <v>88</v>
      </c>
      <c r="D2">
        <v>10</v>
      </c>
      <c r="E2" s="10">
        <f>G2*Budget!$B$4*Budget!$F$3</f>
        <v>48</v>
      </c>
      <c r="F2" s="10">
        <v>24</v>
      </c>
      <c r="G2" s="17">
        <f>(F2/Budget!$B$4)*H2</f>
        <v>0.03</v>
      </c>
      <c r="H2" s="17">
        <v>3</v>
      </c>
      <c r="I2" s="8">
        <f t="shared" ref="I2:I33" si="0">PRODUCT(E2,3)</f>
        <v>144</v>
      </c>
      <c r="J2" s="11">
        <v>2.78</v>
      </c>
      <c r="K2" s="11" t="e">
        <f>#REF!/E2</f>
        <v>#REF!</v>
      </c>
      <c r="O2" s="14" t="s">
        <v>181</v>
      </c>
      <c r="R2" s="27">
        <f>Budget!B2</f>
        <v>200</v>
      </c>
    </row>
    <row r="3" spans="1:18" x14ac:dyDescent="0.25">
      <c r="A3">
        <f t="shared" ref="A3:A101" si="1">A2+1</f>
        <v>2</v>
      </c>
      <c r="B3" t="s">
        <v>99</v>
      </c>
      <c r="C3" t="s">
        <v>79</v>
      </c>
      <c r="D3">
        <v>6</v>
      </c>
      <c r="E3" s="10">
        <f>G3*Budget!$B$4*Budget!$F$3</f>
        <v>47.2</v>
      </c>
      <c r="F3" s="10">
        <v>24</v>
      </c>
      <c r="G3" s="17">
        <f>(F3/Budget!$B$4)*H3</f>
        <v>2.9500000000000002E-2</v>
      </c>
      <c r="H3" s="17">
        <f t="shared" ref="H3:H32" si="2">H2-0.05</f>
        <v>2.95</v>
      </c>
      <c r="I3" s="8">
        <f t="shared" si="0"/>
        <v>141.60000000000002</v>
      </c>
      <c r="J3" s="11">
        <v>3.4</v>
      </c>
      <c r="K3" s="11" t="e">
        <f>#REF!/E3</f>
        <v>#REF!</v>
      </c>
      <c r="O3" s="14" t="s">
        <v>182</v>
      </c>
      <c r="R3" s="26">
        <f>Budget!B1</f>
        <v>12</v>
      </c>
    </row>
    <row r="4" spans="1:18" x14ac:dyDescent="0.25">
      <c r="A4">
        <f t="shared" si="1"/>
        <v>3</v>
      </c>
      <c r="B4" t="s">
        <v>144</v>
      </c>
      <c r="C4" t="s">
        <v>71</v>
      </c>
      <c r="D4">
        <v>8</v>
      </c>
      <c r="E4" s="10">
        <f>G4*Budget!$B$4*Budget!$F$3</f>
        <v>46.400000000000006</v>
      </c>
      <c r="F4" s="10">
        <v>24</v>
      </c>
      <c r="G4" s="17">
        <f>(F4/Budget!$B$4)*H4</f>
        <v>2.9000000000000005E-2</v>
      </c>
      <c r="H4" s="17">
        <f t="shared" si="2"/>
        <v>2.9000000000000004</v>
      </c>
      <c r="I4" s="8">
        <f t="shared" si="0"/>
        <v>139.20000000000002</v>
      </c>
      <c r="J4" s="11">
        <v>3.33</v>
      </c>
      <c r="K4" s="11" t="e">
        <f>#REF!/E4</f>
        <v>#REF!</v>
      </c>
    </row>
    <row r="5" spans="1:18" x14ac:dyDescent="0.25">
      <c r="A5">
        <f t="shared" si="1"/>
        <v>4</v>
      </c>
      <c r="B5" t="s">
        <v>98</v>
      </c>
      <c r="C5" t="s">
        <v>74</v>
      </c>
      <c r="D5">
        <v>10</v>
      </c>
      <c r="E5" s="10">
        <f>G5*Budget!$B$4*Budget!$F$3</f>
        <v>45.6</v>
      </c>
      <c r="F5" s="10">
        <v>24</v>
      </c>
      <c r="G5" s="17">
        <f>(F5/Budget!$B$4)*H5</f>
        <v>2.8500000000000004E-2</v>
      </c>
      <c r="H5" s="17">
        <f t="shared" si="2"/>
        <v>2.8500000000000005</v>
      </c>
      <c r="I5" s="8">
        <f t="shared" si="0"/>
        <v>136.80000000000001</v>
      </c>
      <c r="J5" s="11">
        <v>3.04</v>
      </c>
      <c r="K5" s="11" t="e">
        <f>#REF!/E5</f>
        <v>#REF!</v>
      </c>
    </row>
    <row r="6" spans="1:18" x14ac:dyDescent="0.25">
      <c r="A6">
        <f t="shared" si="1"/>
        <v>5</v>
      </c>
      <c r="B6" t="s">
        <v>286</v>
      </c>
      <c r="C6" t="s">
        <v>85</v>
      </c>
      <c r="D6">
        <v>8</v>
      </c>
      <c r="E6" s="10">
        <f>G6*Budget!$B$4*Budget!$F$3</f>
        <v>44.800000000000011</v>
      </c>
      <c r="F6" s="10">
        <v>24</v>
      </c>
      <c r="G6" s="17">
        <f>(F6/Budget!$B$4)*H6</f>
        <v>2.8000000000000008E-2</v>
      </c>
      <c r="H6" s="17">
        <f t="shared" si="2"/>
        <v>2.8000000000000007</v>
      </c>
      <c r="I6" s="8">
        <f t="shared" si="0"/>
        <v>134.40000000000003</v>
      </c>
      <c r="J6" s="11">
        <v>3.48</v>
      </c>
      <c r="K6" s="11" t="e">
        <f>#REF!/E6</f>
        <v>#REF!</v>
      </c>
    </row>
    <row r="7" spans="1:18" x14ac:dyDescent="0.25">
      <c r="A7">
        <f t="shared" si="1"/>
        <v>6</v>
      </c>
      <c r="B7" t="s">
        <v>284</v>
      </c>
      <c r="C7" t="s">
        <v>100</v>
      </c>
      <c r="D7">
        <v>14</v>
      </c>
      <c r="E7" s="10">
        <f>G7*Budget!$B$4*Budget!$F$3</f>
        <v>44.000000000000014</v>
      </c>
      <c r="F7" s="10">
        <v>24</v>
      </c>
      <c r="G7" s="17">
        <f>(F7/Budget!$B$4)*H7</f>
        <v>2.7500000000000011E-2</v>
      </c>
      <c r="H7" s="17">
        <f t="shared" si="2"/>
        <v>2.7500000000000009</v>
      </c>
      <c r="I7" s="8">
        <f t="shared" si="0"/>
        <v>132.00000000000006</v>
      </c>
      <c r="J7" s="11">
        <v>2.86</v>
      </c>
      <c r="K7" s="11" t="e">
        <f>#REF!/E7</f>
        <v>#REF!</v>
      </c>
    </row>
    <row r="8" spans="1:18" x14ac:dyDescent="0.25">
      <c r="A8">
        <f t="shared" si="1"/>
        <v>7</v>
      </c>
      <c r="B8" t="s">
        <v>282</v>
      </c>
      <c r="C8" t="s">
        <v>75</v>
      </c>
      <c r="D8">
        <v>8</v>
      </c>
      <c r="E8" s="10">
        <f>G8*Budget!$B$4*Budget!$F$3</f>
        <v>43.200000000000017</v>
      </c>
      <c r="F8" s="10">
        <v>24</v>
      </c>
      <c r="G8" s="17">
        <f>(F8/Budget!$B$4)*H8</f>
        <v>2.700000000000001E-2</v>
      </c>
      <c r="H8" s="17">
        <f t="shared" si="2"/>
        <v>2.7000000000000011</v>
      </c>
      <c r="I8" s="8">
        <f t="shared" si="0"/>
        <v>129.60000000000005</v>
      </c>
      <c r="J8" s="11">
        <v>3.75</v>
      </c>
      <c r="K8" s="11" t="e">
        <f>#REF!/E8</f>
        <v>#REF!</v>
      </c>
    </row>
    <row r="9" spans="1:18" x14ac:dyDescent="0.25">
      <c r="A9">
        <f t="shared" si="1"/>
        <v>8</v>
      </c>
      <c r="B9" t="s">
        <v>141</v>
      </c>
      <c r="C9" t="s">
        <v>93</v>
      </c>
      <c r="D9">
        <v>6</v>
      </c>
      <c r="E9" s="10">
        <f>G9*Budget!$B$4*Budget!$F$3</f>
        <v>42.40000000000002</v>
      </c>
      <c r="F9" s="10">
        <v>24</v>
      </c>
      <c r="G9" s="17">
        <f>(F9/Budget!$B$4)*H9</f>
        <v>2.6500000000000013E-2</v>
      </c>
      <c r="H9" s="17">
        <f t="shared" si="2"/>
        <v>2.6500000000000012</v>
      </c>
      <c r="I9" s="8">
        <f t="shared" si="0"/>
        <v>127.20000000000006</v>
      </c>
      <c r="J9" s="11">
        <v>3.95</v>
      </c>
      <c r="K9" s="11" t="e">
        <f>#REF!/E9</f>
        <v>#REF!</v>
      </c>
    </row>
    <row r="10" spans="1:18" x14ac:dyDescent="0.25">
      <c r="A10">
        <f t="shared" si="1"/>
        <v>9</v>
      </c>
      <c r="B10" t="s">
        <v>103</v>
      </c>
      <c r="C10" t="s">
        <v>88</v>
      </c>
      <c r="D10">
        <v>10</v>
      </c>
      <c r="E10" s="10">
        <f>G10*Budget!$B$4*Budget!$F$3</f>
        <v>41.600000000000023</v>
      </c>
      <c r="F10" s="10">
        <v>24</v>
      </c>
      <c r="G10" s="17">
        <f>(F10/Budget!$B$4)*H10</f>
        <v>2.6000000000000016E-2</v>
      </c>
      <c r="H10" s="17">
        <f t="shared" si="2"/>
        <v>2.6000000000000014</v>
      </c>
      <c r="I10" s="8">
        <f t="shared" si="0"/>
        <v>124.80000000000007</v>
      </c>
      <c r="J10" s="11">
        <v>2.89</v>
      </c>
      <c r="K10" s="11" t="e">
        <f>#REF!/E10</f>
        <v>#REF!</v>
      </c>
    </row>
    <row r="11" spans="1:18" x14ac:dyDescent="0.25">
      <c r="A11">
        <f t="shared" si="1"/>
        <v>10</v>
      </c>
      <c r="B11" t="s">
        <v>203</v>
      </c>
      <c r="C11" t="s">
        <v>84</v>
      </c>
      <c r="D11">
        <v>8</v>
      </c>
      <c r="E11" s="10">
        <f>G11*Budget!$B$4*Budget!$F$3</f>
        <v>40.800000000000026</v>
      </c>
      <c r="F11" s="10">
        <v>24</v>
      </c>
      <c r="G11" s="17">
        <f>(F11/Budget!$B$4)*H11</f>
        <v>2.5500000000000016E-2</v>
      </c>
      <c r="H11" s="17">
        <f t="shared" si="2"/>
        <v>2.5500000000000016</v>
      </c>
      <c r="I11" s="8">
        <f t="shared" si="0"/>
        <v>122.40000000000008</v>
      </c>
      <c r="J11" s="11">
        <v>2.63</v>
      </c>
      <c r="K11" s="11" t="e">
        <f>#REF!/E11</f>
        <v>#REF!</v>
      </c>
    </row>
    <row r="12" spans="1:18" x14ac:dyDescent="0.25">
      <c r="A12">
        <f t="shared" si="1"/>
        <v>11</v>
      </c>
      <c r="B12" t="s">
        <v>162</v>
      </c>
      <c r="C12" t="s">
        <v>68</v>
      </c>
      <c r="D12">
        <v>5</v>
      </c>
      <c r="E12" s="10">
        <f>G12*Budget!$B$4*Budget!$F$3</f>
        <v>40.000000000000028</v>
      </c>
      <c r="F12" s="10">
        <v>24</v>
      </c>
      <c r="G12" s="17">
        <f>(F12/Budget!$B$4)*H12</f>
        <v>2.5000000000000019E-2</v>
      </c>
      <c r="H12" s="17">
        <f t="shared" si="2"/>
        <v>2.5000000000000018</v>
      </c>
      <c r="I12" s="8">
        <f t="shared" si="0"/>
        <v>120.00000000000009</v>
      </c>
      <c r="J12" s="11">
        <v>2.65</v>
      </c>
      <c r="K12" s="11" t="e">
        <f>#REF!/E12</f>
        <v>#REF!</v>
      </c>
    </row>
    <row r="13" spans="1:18" x14ac:dyDescent="0.25">
      <c r="A13">
        <f t="shared" si="1"/>
        <v>12</v>
      </c>
      <c r="B13" t="s">
        <v>81</v>
      </c>
      <c r="C13" t="s">
        <v>95</v>
      </c>
      <c r="D13">
        <v>9</v>
      </c>
      <c r="E13" s="10">
        <f>G13*Budget!$B$4*Budget!$F$3</f>
        <v>39.200000000000031</v>
      </c>
      <c r="F13" s="10">
        <v>24</v>
      </c>
      <c r="G13" s="17">
        <f>(F13/Budget!$B$4)*H13</f>
        <v>2.4500000000000022E-2</v>
      </c>
      <c r="H13" s="17">
        <f t="shared" si="2"/>
        <v>2.450000000000002</v>
      </c>
      <c r="I13" s="8">
        <f t="shared" si="0"/>
        <v>117.60000000000009</v>
      </c>
      <c r="J13" s="11">
        <v>2.65</v>
      </c>
      <c r="K13" s="11" t="e">
        <f>#REF!/E13</f>
        <v>#REF!</v>
      </c>
    </row>
    <row r="14" spans="1:18" x14ac:dyDescent="0.25">
      <c r="A14">
        <f t="shared" si="1"/>
        <v>13</v>
      </c>
      <c r="B14" t="s">
        <v>30</v>
      </c>
      <c r="C14" t="s">
        <v>70</v>
      </c>
      <c r="D14">
        <v>9</v>
      </c>
      <c r="E14" s="10">
        <f>G14*Budget!$B$4*Budget!$F$3</f>
        <v>35.200000000000031</v>
      </c>
      <c r="F14" s="10">
        <v>22</v>
      </c>
      <c r="G14" s="17">
        <f>(F14/Budget!$B$4)*H14</f>
        <v>2.200000000000002E-2</v>
      </c>
      <c r="H14" s="17">
        <f t="shared" si="2"/>
        <v>2.4000000000000021</v>
      </c>
      <c r="I14" s="8">
        <f t="shared" si="0"/>
        <v>105.60000000000009</v>
      </c>
      <c r="J14" s="11">
        <v>3.44</v>
      </c>
      <c r="K14" s="11" t="e">
        <f>#REF!/E14</f>
        <v>#REF!</v>
      </c>
    </row>
    <row r="15" spans="1:18" x14ac:dyDescent="0.25">
      <c r="A15">
        <f t="shared" si="1"/>
        <v>14</v>
      </c>
      <c r="B15" t="s">
        <v>163</v>
      </c>
      <c r="C15" t="s">
        <v>96</v>
      </c>
      <c r="D15">
        <v>9</v>
      </c>
      <c r="E15" s="10">
        <f>G15*Budget!$B$4*Budget!$F$3</f>
        <v>34.466666666666697</v>
      </c>
      <c r="F15" s="10">
        <v>22</v>
      </c>
      <c r="G15" s="17">
        <f>(F15/Budget!$B$4)*H15</f>
        <v>2.1541666666666688E-2</v>
      </c>
      <c r="H15" s="17">
        <f t="shared" si="2"/>
        <v>2.3500000000000023</v>
      </c>
      <c r="I15" s="8">
        <f t="shared" si="0"/>
        <v>103.40000000000009</v>
      </c>
      <c r="J15" s="11">
        <v>3</v>
      </c>
      <c r="K15" s="11" t="e">
        <f>#REF!/E15</f>
        <v>#REF!</v>
      </c>
    </row>
    <row r="16" spans="1:18" x14ac:dyDescent="0.25">
      <c r="A16">
        <f t="shared" si="1"/>
        <v>15</v>
      </c>
      <c r="B16" t="s">
        <v>22</v>
      </c>
      <c r="C16" t="s">
        <v>77</v>
      </c>
      <c r="D16">
        <v>12</v>
      </c>
      <c r="E16" s="10">
        <f>G16*Budget!$B$4*Budget!$F$3</f>
        <v>33.73333333333337</v>
      </c>
      <c r="F16" s="10">
        <v>22</v>
      </c>
      <c r="G16" s="17">
        <f>(F16/Budget!$B$4)*H16</f>
        <v>2.1083333333333357E-2</v>
      </c>
      <c r="H16" s="17">
        <f t="shared" si="2"/>
        <v>2.3000000000000025</v>
      </c>
      <c r="I16" s="8">
        <f t="shared" si="0"/>
        <v>101.2000000000001</v>
      </c>
      <c r="J16" s="11">
        <v>1.29</v>
      </c>
      <c r="K16" s="11" t="e">
        <f>#REF!/E16</f>
        <v>#REF!</v>
      </c>
    </row>
    <row r="17" spans="1:11" x14ac:dyDescent="0.25">
      <c r="A17">
        <f t="shared" si="1"/>
        <v>16</v>
      </c>
      <c r="B17" t="s">
        <v>24</v>
      </c>
      <c r="C17" t="s">
        <v>75</v>
      </c>
      <c r="D17">
        <v>8</v>
      </c>
      <c r="E17" s="10">
        <f>G17*Budget!$B$4*Budget!$F$3</f>
        <v>33.000000000000043</v>
      </c>
      <c r="F17" s="10">
        <v>22</v>
      </c>
      <c r="G17" s="17">
        <f>(F17/Budget!$B$4)*H17</f>
        <v>2.0625000000000025E-2</v>
      </c>
      <c r="H17" s="17">
        <f t="shared" si="2"/>
        <v>2.2500000000000027</v>
      </c>
      <c r="I17" s="8">
        <f t="shared" si="0"/>
        <v>99.000000000000128</v>
      </c>
      <c r="J17" s="11">
        <v>1.86</v>
      </c>
      <c r="K17" s="11" t="e">
        <f>#REF!/E17</f>
        <v>#REF!</v>
      </c>
    </row>
    <row r="18" spans="1:11" x14ac:dyDescent="0.25">
      <c r="A18">
        <f t="shared" si="1"/>
        <v>17</v>
      </c>
      <c r="B18" t="s">
        <v>209</v>
      </c>
      <c r="C18" t="s">
        <v>66</v>
      </c>
      <c r="D18">
        <v>10</v>
      </c>
      <c r="E18" s="10">
        <f>G18*Budget!$B$4*Budget!$F$3</f>
        <v>32.266666666666708</v>
      </c>
      <c r="F18" s="10">
        <v>22</v>
      </c>
      <c r="G18" s="17">
        <f>(F18/Budget!$B$4)*H18</f>
        <v>2.0166666666666694E-2</v>
      </c>
      <c r="H18" s="17">
        <f t="shared" si="2"/>
        <v>2.2000000000000028</v>
      </c>
      <c r="I18" s="8">
        <f t="shared" si="0"/>
        <v>96.800000000000125</v>
      </c>
      <c r="J18" s="11">
        <v>4.6399999999999997</v>
      </c>
      <c r="K18" s="11" t="e">
        <f>#REF!/E18</f>
        <v>#REF!</v>
      </c>
    </row>
    <row r="19" spans="1:11" x14ac:dyDescent="0.25">
      <c r="A19">
        <f t="shared" si="1"/>
        <v>18</v>
      </c>
      <c r="B19" t="s">
        <v>41</v>
      </c>
      <c r="C19" t="s">
        <v>92</v>
      </c>
      <c r="D19">
        <v>12</v>
      </c>
      <c r="E19" s="10">
        <f>G19*Budget!$B$4*Budget!$F$3</f>
        <v>31.533333333333378</v>
      </c>
      <c r="F19" s="10">
        <v>22</v>
      </c>
      <c r="G19" s="17">
        <f>(F19/Budget!$B$4)*H19</f>
        <v>1.9708333333333362E-2</v>
      </c>
      <c r="H19" s="17">
        <f t="shared" si="2"/>
        <v>2.150000000000003</v>
      </c>
      <c r="I19" s="8">
        <f t="shared" si="0"/>
        <v>94.600000000000136</v>
      </c>
      <c r="J19" s="11">
        <v>2.82</v>
      </c>
      <c r="K19" s="11" t="e">
        <f>#REF!/E19</f>
        <v>#REF!</v>
      </c>
    </row>
    <row r="20" spans="1:11" x14ac:dyDescent="0.25">
      <c r="A20">
        <f t="shared" si="1"/>
        <v>19</v>
      </c>
      <c r="B20" t="s">
        <v>97</v>
      </c>
      <c r="C20" t="s">
        <v>72</v>
      </c>
      <c r="D20">
        <v>9</v>
      </c>
      <c r="E20" s="10">
        <f>G20*Budget!$B$4*Budget!$F$3</f>
        <v>30.800000000000047</v>
      </c>
      <c r="F20" s="10">
        <v>22</v>
      </c>
      <c r="G20" s="17">
        <f>(F20/Budget!$B$4)*H20</f>
        <v>1.9250000000000031E-2</v>
      </c>
      <c r="H20" s="17">
        <f t="shared" si="2"/>
        <v>2.1000000000000032</v>
      </c>
      <c r="I20" s="8">
        <f t="shared" si="0"/>
        <v>92.400000000000148</v>
      </c>
      <c r="J20" s="11">
        <v>2.82</v>
      </c>
      <c r="K20" s="11" t="e">
        <f>#REF!/E20</f>
        <v>#REF!</v>
      </c>
    </row>
    <row r="21" spans="1:11" ht="15.75" customHeight="1" x14ac:dyDescent="0.25">
      <c r="A21">
        <f t="shared" si="1"/>
        <v>20</v>
      </c>
      <c r="B21" t="s">
        <v>166</v>
      </c>
      <c r="C21" t="s">
        <v>65</v>
      </c>
      <c r="D21">
        <v>11</v>
      </c>
      <c r="E21" s="10">
        <f>G21*Budget!$B$4*Budget!$F$3</f>
        <v>30.066666666666713</v>
      </c>
      <c r="F21" s="10">
        <v>22</v>
      </c>
      <c r="G21" s="17">
        <f>(F21/Budget!$B$4)*H21</f>
        <v>1.8791666666666696E-2</v>
      </c>
      <c r="H21" s="17">
        <f t="shared" si="2"/>
        <v>2.0500000000000034</v>
      </c>
      <c r="I21" s="8">
        <f t="shared" si="0"/>
        <v>90.200000000000131</v>
      </c>
      <c r="J21" s="11">
        <v>0.9</v>
      </c>
      <c r="K21" s="11" t="e">
        <f>#REF!/E21</f>
        <v>#REF!</v>
      </c>
    </row>
    <row r="22" spans="1:11" ht="15.75" customHeight="1" x14ac:dyDescent="0.25">
      <c r="A22">
        <f t="shared" si="1"/>
        <v>21</v>
      </c>
      <c r="B22" t="s">
        <v>161</v>
      </c>
      <c r="C22" t="s">
        <v>73</v>
      </c>
      <c r="D22">
        <v>5</v>
      </c>
      <c r="E22" s="10">
        <f>G22*Budget!$B$4*Budget!$F$3</f>
        <v>29.333333333333385</v>
      </c>
      <c r="F22" s="10">
        <v>22</v>
      </c>
      <c r="G22" s="17">
        <f>(F22/Budget!$B$4)*H22</f>
        <v>1.8333333333333365E-2</v>
      </c>
      <c r="H22" s="17">
        <f t="shared" si="2"/>
        <v>2.0000000000000036</v>
      </c>
      <c r="I22" s="8">
        <f t="shared" si="0"/>
        <v>88.000000000000156</v>
      </c>
      <c r="J22" s="11">
        <v>3</v>
      </c>
      <c r="K22" s="11" t="e">
        <f>#REF!/E22</f>
        <v>#REF!</v>
      </c>
    </row>
    <row r="23" spans="1:11" ht="15.75" customHeight="1" x14ac:dyDescent="0.25">
      <c r="A23">
        <f t="shared" si="1"/>
        <v>22</v>
      </c>
      <c r="B23" t="s">
        <v>293</v>
      </c>
      <c r="C23" t="s">
        <v>86</v>
      </c>
      <c r="D23">
        <v>12</v>
      </c>
      <c r="E23" s="10">
        <f>G23*Budget!$B$4*Budget!$F$3</f>
        <v>28.600000000000051</v>
      </c>
      <c r="F23" s="10">
        <v>22</v>
      </c>
      <c r="G23" s="17">
        <f>(F23/Budget!$B$4)*H23</f>
        <v>1.7875000000000033E-2</v>
      </c>
      <c r="H23" s="17">
        <f t="shared" si="2"/>
        <v>1.9500000000000035</v>
      </c>
      <c r="I23" s="8">
        <f t="shared" si="0"/>
        <v>85.800000000000153</v>
      </c>
      <c r="J23" s="11">
        <v>0.9</v>
      </c>
      <c r="K23" s="11" t="e">
        <f>#REF!/E23</f>
        <v>#REF!</v>
      </c>
    </row>
    <row r="24" spans="1:11" ht="15.75" customHeight="1" x14ac:dyDescent="0.25">
      <c r="A24">
        <f t="shared" si="1"/>
        <v>23</v>
      </c>
      <c r="B24" t="s">
        <v>199</v>
      </c>
      <c r="C24" t="s">
        <v>90</v>
      </c>
      <c r="D24">
        <v>7</v>
      </c>
      <c r="E24" s="10">
        <f>G24*Budget!$B$4*Budget!$F$3</f>
        <v>27.866666666666717</v>
      </c>
      <c r="F24" s="10">
        <v>22</v>
      </c>
      <c r="G24" s="17">
        <f>(F24/Budget!$B$4)*H24</f>
        <v>1.7416666666666698E-2</v>
      </c>
      <c r="H24" s="17">
        <f t="shared" si="2"/>
        <v>1.9000000000000035</v>
      </c>
      <c r="I24" s="8">
        <f t="shared" si="0"/>
        <v>83.600000000000151</v>
      </c>
      <c r="J24" s="11">
        <v>2.5</v>
      </c>
      <c r="K24" s="11" t="e">
        <f>#REF!/E24</f>
        <v>#REF!</v>
      </c>
    </row>
    <row r="25" spans="1:11" ht="15.75" customHeight="1" x14ac:dyDescent="0.25">
      <c r="A25">
        <f t="shared" si="1"/>
        <v>24</v>
      </c>
      <c r="B25" t="s">
        <v>38</v>
      </c>
      <c r="C25" t="s">
        <v>78</v>
      </c>
      <c r="D25">
        <v>12</v>
      </c>
      <c r="E25" s="10">
        <f>G25*Budget!$B$4*Budget!$F$3</f>
        <v>27.133333333333383</v>
      </c>
      <c r="F25" s="10">
        <v>22</v>
      </c>
      <c r="G25" s="17">
        <f>(F25/Budget!$B$4)*H25</f>
        <v>1.6958333333333363E-2</v>
      </c>
      <c r="H25" s="17">
        <f t="shared" si="2"/>
        <v>1.8500000000000034</v>
      </c>
      <c r="I25" s="8">
        <f t="shared" si="0"/>
        <v>81.400000000000148</v>
      </c>
      <c r="J25" s="11">
        <v>2.75</v>
      </c>
      <c r="K25" s="11" t="e">
        <f>#REF!/E25</f>
        <v>#REF!</v>
      </c>
    </row>
    <row r="26" spans="1:11" ht="15.75" customHeight="1" x14ac:dyDescent="0.25">
      <c r="A26">
        <f t="shared" si="1"/>
        <v>25</v>
      </c>
      <c r="B26" t="s">
        <v>165</v>
      </c>
      <c r="C26" t="s">
        <v>71</v>
      </c>
      <c r="D26">
        <v>8</v>
      </c>
      <c r="E26" s="10">
        <f>G26*Budget!$B$4*Budget!$F$3</f>
        <v>9.6000000000000174</v>
      </c>
      <c r="F26" s="10">
        <v>8</v>
      </c>
      <c r="G26" s="17">
        <f>(F26/Budget!$B$4)*H26</f>
        <v>6.0000000000000114E-3</v>
      </c>
      <c r="H26" s="17">
        <f t="shared" si="2"/>
        <v>1.8000000000000034</v>
      </c>
      <c r="I26" s="8">
        <f t="shared" si="0"/>
        <v>28.800000000000054</v>
      </c>
      <c r="J26" s="11">
        <v>3</v>
      </c>
      <c r="K26" s="11" t="e">
        <f>#REF!/E26</f>
        <v>#REF!</v>
      </c>
    </row>
    <row r="27" spans="1:11" ht="15.75" customHeight="1" x14ac:dyDescent="0.25">
      <c r="A27">
        <f t="shared" si="1"/>
        <v>26</v>
      </c>
      <c r="B27" t="s">
        <v>35</v>
      </c>
      <c r="C27" t="s">
        <v>70</v>
      </c>
      <c r="D27">
        <v>9</v>
      </c>
      <c r="E27" s="10">
        <f>G27*Budget!$B$4*Budget!$F$3</f>
        <v>8.1666666666666821</v>
      </c>
      <c r="F27" s="10">
        <v>7</v>
      </c>
      <c r="G27" s="17">
        <f>(F27/Budget!$B$4)*H27</f>
        <v>5.104166666666677E-3</v>
      </c>
      <c r="H27" s="17">
        <f t="shared" si="2"/>
        <v>1.7500000000000033</v>
      </c>
      <c r="I27" s="8">
        <f t="shared" si="0"/>
        <v>24.500000000000046</v>
      </c>
      <c r="J27" s="11">
        <v>1.57</v>
      </c>
      <c r="K27" s="11" t="e">
        <f>#REF!/E27</f>
        <v>#REF!</v>
      </c>
    </row>
    <row r="28" spans="1:11" ht="15.75" customHeight="1" x14ac:dyDescent="0.25">
      <c r="A28">
        <f t="shared" si="1"/>
        <v>27</v>
      </c>
      <c r="B28" t="s">
        <v>160</v>
      </c>
      <c r="C28" t="s">
        <v>80</v>
      </c>
      <c r="D28">
        <v>5</v>
      </c>
      <c r="E28" s="10">
        <f>G28*Budget!$B$4*Budget!$F$3</f>
        <v>7.9333333333333487</v>
      </c>
      <c r="F28" s="10">
        <v>7</v>
      </c>
      <c r="G28" s="17">
        <f>(F28/Budget!$B$4)*H28</f>
        <v>4.9583333333333432E-3</v>
      </c>
      <c r="H28" s="17">
        <f t="shared" si="2"/>
        <v>1.7000000000000033</v>
      </c>
      <c r="I28" s="8">
        <f t="shared" si="0"/>
        <v>23.800000000000047</v>
      </c>
      <c r="J28" s="11">
        <v>1.86</v>
      </c>
      <c r="K28" s="11" t="e">
        <f>#REF!/E28</f>
        <v>#REF!</v>
      </c>
    </row>
    <row r="29" spans="1:11" ht="15.75" customHeight="1" x14ac:dyDescent="0.25">
      <c r="A29">
        <f t="shared" si="1"/>
        <v>28</v>
      </c>
      <c r="B29" t="s">
        <v>283</v>
      </c>
      <c r="C29" t="s">
        <v>69</v>
      </c>
      <c r="D29">
        <v>8</v>
      </c>
      <c r="E29" s="10">
        <f>G29*Budget!$B$4*Budget!$F$3</f>
        <v>7.7000000000000144</v>
      </c>
      <c r="F29" s="10">
        <v>7</v>
      </c>
      <c r="G29" s="17">
        <f>(F29/Budget!$B$4)*H29</f>
        <v>4.8125000000000095E-3</v>
      </c>
      <c r="H29" s="17">
        <f t="shared" si="2"/>
        <v>1.6500000000000032</v>
      </c>
      <c r="I29" s="8">
        <f t="shared" si="0"/>
        <v>23.100000000000044</v>
      </c>
      <c r="J29" s="11">
        <v>0.14000000000000001</v>
      </c>
      <c r="K29" s="11" t="e">
        <f>#REF!/E29</f>
        <v>#REF!</v>
      </c>
    </row>
    <row r="30" spans="1:11" ht="15.75" customHeight="1" x14ac:dyDescent="0.25">
      <c r="A30">
        <f t="shared" si="1"/>
        <v>29</v>
      </c>
      <c r="B30" t="s">
        <v>201</v>
      </c>
      <c r="C30" t="s">
        <v>82</v>
      </c>
      <c r="D30">
        <v>10</v>
      </c>
      <c r="E30" s="10">
        <f>G30*Budget!$B$4*Budget!$F$3</f>
        <v>7.4666666666666828</v>
      </c>
      <c r="F30" s="10">
        <v>7</v>
      </c>
      <c r="G30" s="17">
        <f>(F30/Budget!$B$4)*H30</f>
        <v>4.6666666666666766E-3</v>
      </c>
      <c r="H30" s="17">
        <f t="shared" si="2"/>
        <v>1.6000000000000032</v>
      </c>
      <c r="I30" s="8">
        <f t="shared" si="0"/>
        <v>22.400000000000048</v>
      </c>
      <c r="J30" s="11">
        <v>2.29</v>
      </c>
      <c r="K30" s="11" t="e">
        <f>#REF!/E30</f>
        <v>#REF!</v>
      </c>
    </row>
    <row r="31" spans="1:11" ht="15.75" customHeight="1" x14ac:dyDescent="0.25">
      <c r="A31">
        <f t="shared" si="1"/>
        <v>30</v>
      </c>
      <c r="B31" t="s">
        <v>288</v>
      </c>
      <c r="C31" t="s">
        <v>66</v>
      </c>
      <c r="D31">
        <v>10</v>
      </c>
      <c r="E31" s="10">
        <f>G31*Budget!$B$4*Budget!$F$3</f>
        <v>7.2333333333333485</v>
      </c>
      <c r="F31" s="10">
        <v>7</v>
      </c>
      <c r="G31" s="17">
        <f>(F31/Budget!$B$4)*H31</f>
        <v>4.5208333333333428E-3</v>
      </c>
      <c r="H31" s="17">
        <f t="shared" si="2"/>
        <v>1.5500000000000032</v>
      </c>
      <c r="I31" s="8">
        <f t="shared" si="0"/>
        <v>21.700000000000045</v>
      </c>
      <c r="J31" s="11">
        <v>0</v>
      </c>
      <c r="K31" s="11" t="e">
        <f>#REF!/E31</f>
        <v>#REF!</v>
      </c>
    </row>
    <row r="32" spans="1:11" ht="15.75" customHeight="1" x14ac:dyDescent="0.25">
      <c r="A32">
        <f t="shared" si="1"/>
        <v>31</v>
      </c>
      <c r="B32" t="s">
        <v>301</v>
      </c>
      <c r="C32" t="s">
        <v>87</v>
      </c>
      <c r="D32">
        <v>7</v>
      </c>
      <c r="E32" s="10">
        <f>G32*Budget!$B$4*Budget!$F$3</f>
        <v>7.0000000000000142</v>
      </c>
      <c r="F32" s="10">
        <v>7</v>
      </c>
      <c r="G32" s="17">
        <f>(F32/Budget!$B$4)*H32</f>
        <v>4.3750000000000091E-3</v>
      </c>
      <c r="H32" s="17">
        <f t="shared" si="2"/>
        <v>1.5000000000000031</v>
      </c>
      <c r="I32" s="8">
        <f t="shared" si="0"/>
        <v>21.000000000000043</v>
      </c>
      <c r="J32" s="11">
        <v>3.71</v>
      </c>
      <c r="K32" s="11" t="e">
        <f>#REF!/E32</f>
        <v>#REF!</v>
      </c>
    </row>
    <row r="33" spans="1:11" ht="15.75" customHeight="1" x14ac:dyDescent="0.25">
      <c r="A33">
        <f t="shared" si="1"/>
        <v>32</v>
      </c>
      <c r="B33" t="s">
        <v>377</v>
      </c>
      <c r="C33" t="s">
        <v>85</v>
      </c>
      <c r="D33">
        <v>8</v>
      </c>
      <c r="E33" s="10">
        <f>G33*Budget!$B$4*Budget!$F$3</f>
        <v>4.8333333333333428</v>
      </c>
      <c r="F33" s="10">
        <v>5</v>
      </c>
      <c r="G33" s="17">
        <f>(F33/Budget!$B$4)*H33</f>
        <v>3.0208333333333398E-3</v>
      </c>
      <c r="H33" s="17">
        <f t="shared" ref="H33:H42" si="3">H32-0.05</f>
        <v>1.4500000000000031</v>
      </c>
      <c r="I33" s="8">
        <f t="shared" si="0"/>
        <v>14.500000000000028</v>
      </c>
      <c r="J33" s="11">
        <v>6.4</v>
      </c>
      <c r="K33" s="11" t="e">
        <f>#REF!/E33</f>
        <v>#REF!</v>
      </c>
    </row>
    <row r="34" spans="1:11" ht="15.75" customHeight="1" x14ac:dyDescent="0.25">
      <c r="A34">
        <f t="shared" si="1"/>
        <v>33</v>
      </c>
      <c r="B34" t="s">
        <v>138</v>
      </c>
      <c r="C34" t="s">
        <v>95</v>
      </c>
      <c r="D34">
        <v>9</v>
      </c>
      <c r="E34" s="10">
        <f>G34*Budget!$B$4*Budget!$F$3</f>
        <v>4.6666666666666767</v>
      </c>
      <c r="F34" s="10">
        <v>5</v>
      </c>
      <c r="G34" s="17">
        <f>(F34/Budget!$B$4)*H34</f>
        <v>2.9166666666666729E-3</v>
      </c>
      <c r="H34" s="17">
        <f t="shared" si="3"/>
        <v>1.400000000000003</v>
      </c>
      <c r="I34" s="8">
        <f t="shared" ref="I34:I53" si="4">PRODUCT(E34,3)</f>
        <v>14.00000000000003</v>
      </c>
      <c r="J34" s="11">
        <v>3</v>
      </c>
      <c r="K34" s="11" t="e">
        <f>#REF!/E34</f>
        <v>#REF!</v>
      </c>
    </row>
    <row r="35" spans="1:11" ht="15.75" customHeight="1" x14ac:dyDescent="0.25">
      <c r="A35">
        <f t="shared" si="1"/>
        <v>34</v>
      </c>
      <c r="B35" t="s">
        <v>208</v>
      </c>
      <c r="C35" t="s">
        <v>67</v>
      </c>
      <c r="D35">
        <v>5</v>
      </c>
      <c r="E35" s="10">
        <f>G35*Budget!$B$4*Budget!$F$3</f>
        <v>4.5000000000000089</v>
      </c>
      <c r="F35" s="10">
        <v>5</v>
      </c>
      <c r="G35" s="17">
        <f>(F35/Budget!$B$4)*H35</f>
        <v>2.812500000000006E-3</v>
      </c>
      <c r="H35" s="17">
        <f t="shared" si="3"/>
        <v>1.350000000000003</v>
      </c>
      <c r="I35" s="8">
        <f t="shared" si="4"/>
        <v>13.500000000000027</v>
      </c>
      <c r="J35" s="11">
        <v>3.4</v>
      </c>
      <c r="K35" s="11" t="e">
        <f>#REF!/E35</f>
        <v>#REF!</v>
      </c>
    </row>
    <row r="36" spans="1:11" ht="15.75" customHeight="1" x14ac:dyDescent="0.25">
      <c r="A36">
        <f t="shared" si="1"/>
        <v>35</v>
      </c>
      <c r="B36" t="s">
        <v>200</v>
      </c>
      <c r="C36" t="s">
        <v>79</v>
      </c>
      <c r="D36">
        <v>6</v>
      </c>
      <c r="E36" s="10">
        <f>G36*Budget!$B$4*Budget!$F$3</f>
        <v>4.3333333333333428</v>
      </c>
      <c r="F36" s="10">
        <v>5</v>
      </c>
      <c r="G36" s="17">
        <f>(F36/Budget!$B$4)*H36</f>
        <v>2.7083333333333395E-3</v>
      </c>
      <c r="H36" s="17">
        <f t="shared" si="3"/>
        <v>1.3000000000000029</v>
      </c>
      <c r="I36" s="8">
        <f t="shared" si="4"/>
        <v>13.000000000000028</v>
      </c>
      <c r="J36" s="11">
        <v>0</v>
      </c>
      <c r="K36" s="11" t="e">
        <f>#REF!/E36</f>
        <v>#REF!</v>
      </c>
    </row>
    <row r="37" spans="1:11" ht="15.75" customHeight="1" x14ac:dyDescent="0.25">
      <c r="A37">
        <f t="shared" si="1"/>
        <v>36</v>
      </c>
      <c r="B37" t="s">
        <v>27</v>
      </c>
      <c r="C37" t="s">
        <v>89</v>
      </c>
      <c r="D37">
        <v>14</v>
      </c>
      <c r="E37" s="10">
        <f>G37*Budget!$B$4*Budget!$F$3</f>
        <v>4.1666666666666758</v>
      </c>
      <c r="F37" s="10">
        <v>5</v>
      </c>
      <c r="G37" s="17">
        <f>(F37/Budget!$B$4)*H37</f>
        <v>2.6041666666666726E-3</v>
      </c>
      <c r="H37" s="17">
        <f t="shared" si="3"/>
        <v>1.2500000000000029</v>
      </c>
      <c r="I37" s="8">
        <f t="shared" si="4"/>
        <v>12.500000000000028</v>
      </c>
      <c r="J37" s="11">
        <v>2.8</v>
      </c>
      <c r="K37" s="11" t="e">
        <f>#REF!/E37</f>
        <v>#REF!</v>
      </c>
    </row>
    <row r="38" spans="1:11" ht="15.75" customHeight="1" x14ac:dyDescent="0.25">
      <c r="A38">
        <f t="shared" si="1"/>
        <v>37</v>
      </c>
      <c r="B38" t="s">
        <v>137</v>
      </c>
      <c r="C38" t="s">
        <v>77</v>
      </c>
      <c r="D38">
        <v>12</v>
      </c>
      <c r="E38" s="10">
        <f>G38*Budget!$B$4*Budget!$F$3</f>
        <v>4.0000000000000089</v>
      </c>
      <c r="F38" s="10">
        <v>5</v>
      </c>
      <c r="G38" s="17">
        <f>(F38/Budget!$B$4)*H38</f>
        <v>2.5000000000000057E-3</v>
      </c>
      <c r="H38" s="17">
        <f t="shared" si="3"/>
        <v>1.2000000000000028</v>
      </c>
      <c r="I38" s="8">
        <f t="shared" si="4"/>
        <v>12.000000000000027</v>
      </c>
      <c r="J38" s="11">
        <v>2</v>
      </c>
      <c r="K38" s="11" t="e">
        <f>#REF!/E38</f>
        <v>#REF!</v>
      </c>
    </row>
    <row r="39" spans="1:11" ht="15.75" customHeight="1" x14ac:dyDescent="0.25">
      <c r="A39">
        <f t="shared" si="1"/>
        <v>38</v>
      </c>
      <c r="B39" t="s">
        <v>378</v>
      </c>
      <c r="C39" t="s">
        <v>76</v>
      </c>
      <c r="D39">
        <v>14</v>
      </c>
      <c r="E39" s="10">
        <f>G39*Budget!$B$4*Budget!$F$3</f>
        <v>3.8333333333333428</v>
      </c>
      <c r="F39" s="10">
        <v>5</v>
      </c>
      <c r="G39" s="17">
        <f>(F39/Budget!$B$4)*H39</f>
        <v>2.3958333333333392E-3</v>
      </c>
      <c r="H39" s="17">
        <f t="shared" si="3"/>
        <v>1.1500000000000028</v>
      </c>
      <c r="I39" s="8">
        <f t="shared" si="4"/>
        <v>11.500000000000028</v>
      </c>
      <c r="J39" s="11">
        <v>0.8</v>
      </c>
      <c r="K39" s="11" t="e">
        <f>#REF!/E39</f>
        <v>#REF!</v>
      </c>
    </row>
    <row r="40" spans="1:11" ht="15.75" customHeight="1" x14ac:dyDescent="0.25">
      <c r="A40">
        <f t="shared" si="1"/>
        <v>39</v>
      </c>
      <c r="B40" t="s">
        <v>102</v>
      </c>
      <c r="C40" t="s">
        <v>83</v>
      </c>
      <c r="D40">
        <v>11</v>
      </c>
      <c r="E40" s="10">
        <f>G40*Budget!$B$4*Budget!$F$3</f>
        <v>2.9333333333333407</v>
      </c>
      <c r="F40" s="10">
        <v>4</v>
      </c>
      <c r="G40" s="17">
        <f>(F40/Budget!$B$4)*H40</f>
        <v>1.8333333333333381E-3</v>
      </c>
      <c r="H40" s="17">
        <f t="shared" si="3"/>
        <v>1.1000000000000028</v>
      </c>
      <c r="I40" s="8">
        <f t="shared" si="4"/>
        <v>8.800000000000022</v>
      </c>
      <c r="J40" s="11">
        <v>4</v>
      </c>
      <c r="K40" s="11" t="e">
        <f>#REF!/E40</f>
        <v>#REF!</v>
      </c>
    </row>
    <row r="41" spans="1:11" ht="15.75" customHeight="1" x14ac:dyDescent="0.25">
      <c r="A41">
        <f t="shared" si="1"/>
        <v>40</v>
      </c>
      <c r="B41" t="s">
        <v>289</v>
      </c>
      <c r="C41" t="s">
        <v>80</v>
      </c>
      <c r="D41">
        <v>5</v>
      </c>
      <c r="E41" s="10">
        <f>G41*Budget!$B$4*Budget!$F$3</f>
        <v>2.8000000000000069</v>
      </c>
      <c r="F41" s="10">
        <v>4</v>
      </c>
      <c r="G41" s="17">
        <f>(F41/Budget!$B$4)*H41</f>
        <v>1.7500000000000046E-3</v>
      </c>
      <c r="H41" s="17">
        <f t="shared" si="3"/>
        <v>1.0500000000000027</v>
      </c>
      <c r="I41" s="8">
        <f t="shared" si="4"/>
        <v>8.4000000000000199</v>
      </c>
      <c r="J41" s="11">
        <v>0.25</v>
      </c>
      <c r="K41" s="11" t="e">
        <f>#REF!/E41</f>
        <v>#REF!</v>
      </c>
    </row>
    <row r="42" spans="1:11" ht="15.75" customHeight="1" x14ac:dyDescent="0.25">
      <c r="A42">
        <f t="shared" si="1"/>
        <v>41</v>
      </c>
      <c r="B42" t="s">
        <v>129</v>
      </c>
      <c r="C42" t="s">
        <v>94</v>
      </c>
      <c r="D42">
        <v>8</v>
      </c>
      <c r="E42" s="10">
        <f>G42*Budget!$B$4*Budget!$F$3</f>
        <v>2.6666666666666736</v>
      </c>
      <c r="F42" s="10">
        <v>4</v>
      </c>
      <c r="G42" s="17">
        <f>(F42/Budget!$B$4)*H42</f>
        <v>1.6666666666666711E-3</v>
      </c>
      <c r="H42" s="17">
        <f t="shared" si="3"/>
        <v>1.0000000000000027</v>
      </c>
      <c r="I42" s="8">
        <f t="shared" si="4"/>
        <v>8.0000000000000213</v>
      </c>
      <c r="J42" s="11">
        <v>1.5</v>
      </c>
      <c r="K42" s="11" t="e">
        <f>#REF!/E42</f>
        <v>#REF!</v>
      </c>
    </row>
    <row r="43" spans="1:11" ht="15.75" customHeight="1" x14ac:dyDescent="0.25">
      <c r="A43">
        <f t="shared" si="1"/>
        <v>42</v>
      </c>
      <c r="B43" t="s">
        <v>29</v>
      </c>
      <c r="C43" t="s">
        <v>84</v>
      </c>
      <c r="D43">
        <v>8</v>
      </c>
      <c r="E43" s="10">
        <f>G43*Budget!$B$4*Budget!$F$3</f>
        <v>2</v>
      </c>
      <c r="F43" s="10">
        <v>3</v>
      </c>
      <c r="G43" s="17">
        <f>(F43/Budget!$B$4)*H43</f>
        <v>1.25E-3</v>
      </c>
      <c r="H43" s="17">
        <v>1</v>
      </c>
      <c r="I43" s="8">
        <f t="shared" si="4"/>
        <v>6</v>
      </c>
      <c r="J43" s="11">
        <v>8.33</v>
      </c>
      <c r="K43" s="11" t="e">
        <f>#REF!/E43</f>
        <v>#REF!</v>
      </c>
    </row>
    <row r="44" spans="1:11" ht="15.75" customHeight="1" x14ac:dyDescent="0.25">
      <c r="A44">
        <f t="shared" si="1"/>
        <v>43</v>
      </c>
      <c r="B44" t="s">
        <v>105</v>
      </c>
      <c r="C44" t="s">
        <v>91</v>
      </c>
      <c r="D44">
        <v>14</v>
      </c>
      <c r="E44" s="10">
        <f>G44*Budget!$B$4*Budget!$F$3</f>
        <v>2</v>
      </c>
      <c r="F44" s="10">
        <v>3</v>
      </c>
      <c r="G44" s="17">
        <f>(F44/Budget!$B$4)*H44</f>
        <v>1.25E-3</v>
      </c>
      <c r="H44" s="17">
        <v>1</v>
      </c>
      <c r="I44" s="8">
        <f t="shared" si="4"/>
        <v>6</v>
      </c>
      <c r="J44" s="11">
        <v>0.33</v>
      </c>
      <c r="K44" s="11" t="e">
        <f>#REF!/E44</f>
        <v>#REF!</v>
      </c>
    </row>
    <row r="45" spans="1:11" ht="15.75" customHeight="1" x14ac:dyDescent="0.25">
      <c r="A45">
        <f t="shared" si="1"/>
        <v>44</v>
      </c>
      <c r="B45" t="s">
        <v>287</v>
      </c>
      <c r="C45" t="s">
        <v>87</v>
      </c>
      <c r="D45">
        <v>7</v>
      </c>
      <c r="E45" s="10">
        <f>G45*Budget!$B$4*Budget!$F$3</f>
        <v>2</v>
      </c>
      <c r="F45" s="10">
        <v>3</v>
      </c>
      <c r="G45" s="17">
        <f>(F45/Budget!$B$4)*H45</f>
        <v>1.25E-3</v>
      </c>
      <c r="H45" s="17">
        <v>1</v>
      </c>
      <c r="I45" s="8">
        <f t="shared" si="4"/>
        <v>6</v>
      </c>
      <c r="J45" s="11">
        <v>0</v>
      </c>
      <c r="K45" s="11" t="e">
        <f>#REF!/E45</f>
        <v>#REF!</v>
      </c>
    </row>
    <row r="46" spans="1:11" ht="15.75" customHeight="1" x14ac:dyDescent="0.25">
      <c r="A46">
        <f t="shared" si="1"/>
        <v>45</v>
      </c>
      <c r="B46" t="s">
        <v>39</v>
      </c>
      <c r="C46" t="s">
        <v>92</v>
      </c>
      <c r="D46">
        <v>12</v>
      </c>
      <c r="E46" s="10">
        <f>G46*Budget!$B$4*Budget!$F$3</f>
        <v>1.3333333333333333</v>
      </c>
      <c r="F46" s="10">
        <v>2</v>
      </c>
      <c r="G46" s="17">
        <f>(F46/Budget!$B$4)*H46</f>
        <v>8.3333333333333339E-4</v>
      </c>
      <c r="H46" s="17">
        <v>1</v>
      </c>
      <c r="I46" s="8">
        <f t="shared" si="4"/>
        <v>4</v>
      </c>
      <c r="J46" s="11">
        <v>8.5</v>
      </c>
      <c r="K46" s="11" t="e">
        <f>#REF!/E46</f>
        <v>#REF!</v>
      </c>
    </row>
    <row r="47" spans="1:11" ht="15.75" customHeight="1" x14ac:dyDescent="0.25">
      <c r="A47">
        <f t="shared" si="1"/>
        <v>46</v>
      </c>
      <c r="B47" t="s">
        <v>170</v>
      </c>
      <c r="C47" t="s">
        <v>74</v>
      </c>
      <c r="D47">
        <v>10</v>
      </c>
      <c r="E47" s="10">
        <f>G47*Budget!$B$4*Budget!$F$3</f>
        <v>1.3333333333333333</v>
      </c>
      <c r="F47" s="10">
        <v>2</v>
      </c>
      <c r="G47" s="17">
        <f>(F47/Budget!$B$4)*H47</f>
        <v>8.3333333333333339E-4</v>
      </c>
      <c r="H47" s="17">
        <v>1</v>
      </c>
      <c r="I47" s="8">
        <f t="shared" si="4"/>
        <v>4</v>
      </c>
      <c r="J47" s="11">
        <v>0</v>
      </c>
      <c r="K47" s="11" t="e">
        <f>#REF!/E47</f>
        <v>#REF!</v>
      </c>
    </row>
    <row r="48" spans="1:11" ht="15.75" customHeight="1" x14ac:dyDescent="0.25">
      <c r="A48">
        <f t="shared" si="1"/>
        <v>47</v>
      </c>
      <c r="B48" t="s">
        <v>206</v>
      </c>
      <c r="C48" t="s">
        <v>72</v>
      </c>
      <c r="D48">
        <v>9</v>
      </c>
      <c r="E48" s="10">
        <f>G48*Budget!$B$4*Budget!$F$3</f>
        <v>1.3333333333333333</v>
      </c>
      <c r="F48" s="10">
        <v>2</v>
      </c>
      <c r="G48" s="17">
        <f>(F48/Budget!$B$4)*H48</f>
        <v>8.3333333333333339E-4</v>
      </c>
      <c r="H48" s="17">
        <v>1</v>
      </c>
      <c r="I48" s="8">
        <f t="shared" si="4"/>
        <v>4</v>
      </c>
      <c r="J48" s="11">
        <v>0</v>
      </c>
      <c r="K48" s="11" t="e">
        <f>#REF!/E48</f>
        <v>#REF!</v>
      </c>
    </row>
    <row r="49" spans="1:11" ht="15.75" customHeight="1" x14ac:dyDescent="0.25">
      <c r="A49">
        <f t="shared" si="1"/>
        <v>48</v>
      </c>
      <c r="B49" t="s">
        <v>379</v>
      </c>
      <c r="C49" t="s">
        <v>80</v>
      </c>
      <c r="D49">
        <v>5</v>
      </c>
      <c r="E49" s="10">
        <f>G49*Budget!$B$4*Budget!$F$3</f>
        <v>1.3333333333333333</v>
      </c>
      <c r="F49" s="10">
        <v>2</v>
      </c>
      <c r="G49" s="17">
        <f>(F49/Budget!$B$4)*H49</f>
        <v>8.3333333333333339E-4</v>
      </c>
      <c r="H49" s="17">
        <v>1</v>
      </c>
      <c r="I49" s="8">
        <f t="shared" si="4"/>
        <v>4</v>
      </c>
      <c r="J49" s="11">
        <v>0</v>
      </c>
      <c r="K49" s="11" t="e">
        <f>#REF!/E49</f>
        <v>#REF!</v>
      </c>
    </row>
    <row r="50" spans="1:11" ht="15.75" customHeight="1" x14ac:dyDescent="0.25">
      <c r="A50">
        <f t="shared" si="1"/>
        <v>49</v>
      </c>
      <c r="B50" t="s">
        <v>25</v>
      </c>
      <c r="C50" t="s">
        <v>76</v>
      </c>
      <c r="D50">
        <v>14</v>
      </c>
      <c r="E50" s="10">
        <f>G50*Budget!$B$4*Budget!$F$3</f>
        <v>1.3333333333333333</v>
      </c>
      <c r="F50" s="10">
        <v>2</v>
      </c>
      <c r="G50" s="17">
        <f>(F50/Budget!$B$4)*H50</f>
        <v>8.3333333333333339E-4</v>
      </c>
      <c r="H50" s="17">
        <v>1</v>
      </c>
      <c r="I50" s="8">
        <f t="shared" si="4"/>
        <v>4</v>
      </c>
      <c r="J50" s="11">
        <v>2</v>
      </c>
      <c r="K50" s="11" t="e">
        <f>#REF!/E50</f>
        <v>#REF!</v>
      </c>
    </row>
    <row r="51" spans="1:11" ht="15.75" customHeight="1" x14ac:dyDescent="0.25">
      <c r="A51">
        <f t="shared" si="1"/>
        <v>50</v>
      </c>
      <c r="B51" t="s">
        <v>302</v>
      </c>
      <c r="C51" t="s">
        <v>91</v>
      </c>
      <c r="D51">
        <v>14</v>
      </c>
      <c r="E51" s="10">
        <f>G51*Budget!$B$4*Budget!$F$3</f>
        <v>1.3333333333333333</v>
      </c>
      <c r="F51" s="10">
        <v>2</v>
      </c>
      <c r="G51" s="17">
        <f>(F51/Budget!$B$4)*H51</f>
        <v>8.3333333333333339E-4</v>
      </c>
      <c r="H51" s="17">
        <v>1</v>
      </c>
      <c r="I51" s="8">
        <f t="shared" si="4"/>
        <v>4</v>
      </c>
      <c r="J51" s="11">
        <v>0.5</v>
      </c>
      <c r="K51" s="11" t="e">
        <f>#REF!/E51</f>
        <v>#REF!</v>
      </c>
    </row>
    <row r="52" spans="1:11" ht="15.75" customHeight="1" x14ac:dyDescent="0.25">
      <c r="A52">
        <f t="shared" si="1"/>
        <v>51</v>
      </c>
      <c r="B52" t="s">
        <v>311</v>
      </c>
      <c r="C52" t="s">
        <v>91</v>
      </c>
      <c r="D52">
        <v>14</v>
      </c>
      <c r="E52" s="10">
        <f>G52*Budget!$B$4*Budget!$F$3</f>
        <v>1.3333333333333333</v>
      </c>
      <c r="F52" s="10">
        <v>2</v>
      </c>
      <c r="G52" s="17">
        <f>(F52/Budget!$B$4)*H52</f>
        <v>8.3333333333333339E-4</v>
      </c>
      <c r="H52" s="17">
        <v>1</v>
      </c>
      <c r="I52" s="8">
        <f t="shared" si="4"/>
        <v>4</v>
      </c>
      <c r="J52" s="11">
        <v>2</v>
      </c>
      <c r="K52" s="11" t="e">
        <f>#REF!/E52</f>
        <v>#REF!</v>
      </c>
    </row>
    <row r="53" spans="1:11" ht="15.75" customHeight="1" x14ac:dyDescent="0.25">
      <c r="A53">
        <f t="shared" si="1"/>
        <v>52</v>
      </c>
      <c r="B53" t="s">
        <v>380</v>
      </c>
      <c r="C53" t="s">
        <v>93</v>
      </c>
      <c r="D53">
        <v>6</v>
      </c>
      <c r="E53" s="10">
        <f>G53*Budget!$B$4*Budget!$F$3</f>
        <v>1.3333333333333333</v>
      </c>
      <c r="F53" s="10">
        <v>2</v>
      </c>
      <c r="G53" s="17">
        <f>(F53/Budget!$B$4)*H53</f>
        <v>8.3333333333333339E-4</v>
      </c>
      <c r="H53" s="17">
        <v>1</v>
      </c>
      <c r="I53" s="8">
        <f t="shared" si="4"/>
        <v>4</v>
      </c>
      <c r="J53" s="11">
        <v>1.5</v>
      </c>
      <c r="K53" s="11" t="e">
        <f>#REF!/E53</f>
        <v>#REF!</v>
      </c>
    </row>
    <row r="54" spans="1:11" ht="15.75" customHeight="1" x14ac:dyDescent="0.25">
      <c r="A54">
        <f t="shared" si="1"/>
        <v>53</v>
      </c>
      <c r="B54" t="s">
        <v>139</v>
      </c>
      <c r="C54" t="s">
        <v>68</v>
      </c>
      <c r="D54">
        <v>5</v>
      </c>
      <c r="E54" s="10">
        <f>G54*Budget!$B$4*Budget!$F$3</f>
        <v>0.66666666666666663</v>
      </c>
      <c r="F54" s="10">
        <v>1</v>
      </c>
      <c r="G54" s="17">
        <f>(F54/Budget!$B$4)*H54</f>
        <v>4.1666666666666669E-4</v>
      </c>
      <c r="H54" s="17">
        <v>1</v>
      </c>
      <c r="I54" s="8">
        <v>3</v>
      </c>
      <c r="J54" s="11">
        <v>0</v>
      </c>
      <c r="K54" s="11" t="e">
        <f>#REF!/E54</f>
        <v>#REF!</v>
      </c>
    </row>
    <row r="55" spans="1:11" ht="15.75" customHeight="1" x14ac:dyDescent="0.25">
      <c r="A55">
        <f t="shared" si="1"/>
        <v>54</v>
      </c>
      <c r="B55" t="s">
        <v>204</v>
      </c>
      <c r="C55" t="s">
        <v>86</v>
      </c>
      <c r="D55">
        <v>12</v>
      </c>
      <c r="E55" s="10">
        <f>G55*Budget!$B$4*Budget!$F$3</f>
        <v>0.66666666666666663</v>
      </c>
      <c r="F55" s="10">
        <v>1</v>
      </c>
      <c r="G55" s="17">
        <f>(F55/Budget!$B$4)*H55</f>
        <v>4.1666666666666669E-4</v>
      </c>
      <c r="H55" s="17">
        <v>1</v>
      </c>
      <c r="I55" s="8">
        <v>3</v>
      </c>
      <c r="J55" s="11">
        <v>1</v>
      </c>
      <c r="K55" s="11" t="e">
        <f>#REF!/E55</f>
        <v>#REF!</v>
      </c>
    </row>
    <row r="56" spans="1:11" ht="15.75" customHeight="1" x14ac:dyDescent="0.25">
      <c r="A56">
        <f t="shared" si="1"/>
        <v>55</v>
      </c>
      <c r="B56" t="s">
        <v>381</v>
      </c>
      <c r="C56" t="s">
        <v>67</v>
      </c>
      <c r="D56">
        <v>5</v>
      </c>
      <c r="E56" s="10">
        <f>G56*Budget!$B$4*Budget!$F$3</f>
        <v>0.66666666666666663</v>
      </c>
      <c r="F56" s="10">
        <v>1</v>
      </c>
      <c r="G56" s="17">
        <f>(F56/Budget!$B$4)*H56</f>
        <v>4.1666666666666669E-4</v>
      </c>
      <c r="H56" s="17">
        <v>1</v>
      </c>
      <c r="I56" s="8">
        <v>3</v>
      </c>
      <c r="J56" s="11">
        <v>0</v>
      </c>
      <c r="K56" s="11" t="e">
        <f>#REF!/E56</f>
        <v>#REF!</v>
      </c>
    </row>
    <row r="57" spans="1:11" ht="15.75" customHeight="1" x14ac:dyDescent="0.25">
      <c r="A57">
        <f t="shared" si="1"/>
        <v>56</v>
      </c>
      <c r="B57" t="s">
        <v>296</v>
      </c>
      <c r="C57" t="s">
        <v>83</v>
      </c>
      <c r="D57">
        <v>11</v>
      </c>
      <c r="E57" s="10">
        <f>G57*Budget!$B$4*Budget!$F$3</f>
        <v>0.66666666666666663</v>
      </c>
      <c r="F57" s="10">
        <v>1</v>
      </c>
      <c r="G57" s="17">
        <f>(F57/Budget!$B$4)*H57</f>
        <v>4.1666666666666669E-4</v>
      </c>
      <c r="H57" s="17">
        <v>1</v>
      </c>
      <c r="I57" s="8">
        <v>3</v>
      </c>
      <c r="J57" s="11">
        <v>0</v>
      </c>
      <c r="K57" s="11" t="e">
        <f>#REF!/E57</f>
        <v>#REF!</v>
      </c>
    </row>
    <row r="58" spans="1:11" ht="15.75" customHeight="1" x14ac:dyDescent="0.25">
      <c r="A58">
        <f t="shared" si="1"/>
        <v>57</v>
      </c>
      <c r="B58" t="s">
        <v>382</v>
      </c>
      <c r="C58" t="s">
        <v>70</v>
      </c>
      <c r="D58">
        <v>9</v>
      </c>
      <c r="E58" s="10">
        <f>G58*Budget!$B$4*Budget!$F$3</f>
        <v>0.66666666666666663</v>
      </c>
      <c r="F58" s="10">
        <v>1</v>
      </c>
      <c r="G58" s="17">
        <f>(F58/Budget!$B$4)*H58</f>
        <v>4.1666666666666669E-4</v>
      </c>
      <c r="H58" s="17">
        <v>1</v>
      </c>
      <c r="I58" s="8">
        <v>3</v>
      </c>
      <c r="J58" s="11">
        <v>0</v>
      </c>
      <c r="K58" s="11" t="e">
        <f>#REF!/E58</f>
        <v>#REF!</v>
      </c>
    </row>
    <row r="59" spans="1:11" ht="15.75" customHeight="1" x14ac:dyDescent="0.25">
      <c r="A59">
        <f t="shared" si="1"/>
        <v>58</v>
      </c>
      <c r="B59" t="s">
        <v>173</v>
      </c>
      <c r="C59" t="s">
        <v>67</v>
      </c>
      <c r="D59">
        <v>5</v>
      </c>
      <c r="E59" s="10">
        <f>G59*Budget!$B$4*Budget!$F$3</f>
        <v>0.66666666666666663</v>
      </c>
      <c r="F59" s="10">
        <v>1</v>
      </c>
      <c r="G59" s="17">
        <f>(F59/Budget!$B$4)*H59</f>
        <v>4.1666666666666669E-4</v>
      </c>
      <c r="H59" s="17">
        <v>1</v>
      </c>
      <c r="I59" s="8">
        <v>3</v>
      </c>
      <c r="J59" s="11">
        <v>0</v>
      </c>
      <c r="K59" s="11" t="e">
        <f>#REF!/E59</f>
        <v>#REF!</v>
      </c>
    </row>
    <row r="60" spans="1:11" ht="15.75" customHeight="1" x14ac:dyDescent="0.25">
      <c r="A60">
        <f t="shared" si="1"/>
        <v>59</v>
      </c>
      <c r="B60" t="s">
        <v>23</v>
      </c>
      <c r="C60" t="s">
        <v>90</v>
      </c>
      <c r="D60">
        <v>7</v>
      </c>
      <c r="E60" s="10">
        <f>G60*Budget!$B$4*Budget!$F$3</f>
        <v>0.66666666666666663</v>
      </c>
      <c r="F60" s="10">
        <v>1</v>
      </c>
      <c r="G60" s="17">
        <f>(F60/Budget!$B$4)*H60</f>
        <v>4.1666666666666669E-4</v>
      </c>
      <c r="H60" s="17">
        <v>1</v>
      </c>
      <c r="I60" s="8">
        <v>3</v>
      </c>
      <c r="J60" s="11">
        <v>0</v>
      </c>
      <c r="K60" s="11" t="e">
        <f>#REF!/E60</f>
        <v>#REF!</v>
      </c>
    </row>
    <row r="61" spans="1:11" ht="15.75" customHeight="1" x14ac:dyDescent="0.25">
      <c r="A61">
        <f t="shared" si="1"/>
        <v>60</v>
      </c>
      <c r="B61" t="s">
        <v>210</v>
      </c>
      <c r="C61" t="s">
        <v>78</v>
      </c>
      <c r="D61">
        <v>12</v>
      </c>
      <c r="E61" s="10">
        <f>G61*Budget!$B$4*Budget!$F$3</f>
        <v>0.66666666666666663</v>
      </c>
      <c r="F61" s="10">
        <v>1</v>
      </c>
      <c r="G61" s="17">
        <f>(F61/Budget!$B$4)*H61</f>
        <v>4.1666666666666669E-4</v>
      </c>
      <c r="H61" s="17">
        <v>1</v>
      </c>
      <c r="I61" s="8">
        <v>3</v>
      </c>
      <c r="J61" s="11">
        <v>40</v>
      </c>
      <c r="K61" s="11" t="e">
        <f>#REF!/E61</f>
        <v>#REF!</v>
      </c>
    </row>
    <row r="62" spans="1:11" ht="15.75" customHeight="1" x14ac:dyDescent="0.25">
      <c r="A62">
        <f t="shared" si="1"/>
        <v>61</v>
      </c>
      <c r="B62" t="s">
        <v>40</v>
      </c>
      <c r="C62" t="s">
        <v>66</v>
      </c>
      <c r="D62">
        <v>10</v>
      </c>
      <c r="E62" s="10">
        <f>G62*Budget!$B$4*Budget!$F$3</f>
        <v>0.66666666666666663</v>
      </c>
      <c r="F62" s="10">
        <v>1</v>
      </c>
      <c r="G62" s="17">
        <f>(F62/Budget!$B$4)*H62</f>
        <v>4.1666666666666669E-4</v>
      </c>
      <c r="H62" s="17">
        <v>1</v>
      </c>
      <c r="I62" s="8">
        <v>3</v>
      </c>
      <c r="J62" s="11">
        <v>0</v>
      </c>
      <c r="K62" s="11" t="e">
        <f>#REF!/E62</f>
        <v>#REF!</v>
      </c>
    </row>
    <row r="63" spans="1:11" ht="15.75" customHeight="1" x14ac:dyDescent="0.25">
      <c r="A63">
        <f t="shared" si="1"/>
        <v>62</v>
      </c>
      <c r="B63" t="s">
        <v>167</v>
      </c>
      <c r="C63" t="s">
        <v>83</v>
      </c>
      <c r="D63">
        <v>11</v>
      </c>
      <c r="E63" s="10">
        <f>G63*Budget!$B$4*Budget!$F$3</f>
        <v>0.66666666666666663</v>
      </c>
      <c r="F63" s="10">
        <v>1</v>
      </c>
      <c r="G63" s="17">
        <f>(F63/Budget!$B$4)*H63</f>
        <v>4.1666666666666669E-4</v>
      </c>
      <c r="H63" s="17">
        <v>1</v>
      </c>
      <c r="I63" s="8">
        <v>1</v>
      </c>
      <c r="J63" s="8" t="e">
        <v>#DIV/0!</v>
      </c>
      <c r="K63" s="11" t="e">
        <f>#REF!/E63</f>
        <v>#REF!</v>
      </c>
    </row>
    <row r="64" spans="1:11" ht="15.75" customHeight="1" x14ac:dyDescent="0.25">
      <c r="A64">
        <f t="shared" si="1"/>
        <v>63</v>
      </c>
      <c r="B64" t="s">
        <v>383</v>
      </c>
      <c r="C64" t="s">
        <v>94</v>
      </c>
      <c r="D64">
        <v>8</v>
      </c>
      <c r="E64" s="10">
        <f>G64*Budget!$B$4*Budget!$F$3</f>
        <v>0.66666666666666663</v>
      </c>
      <c r="F64" s="10">
        <v>1</v>
      </c>
      <c r="G64" s="17">
        <f>(F64/Budget!$B$4)*H64</f>
        <v>4.1666666666666669E-4</v>
      </c>
      <c r="H64" s="17">
        <v>1</v>
      </c>
      <c r="I64" s="8">
        <v>1</v>
      </c>
      <c r="J64" s="8" t="e">
        <v>#DIV/0!</v>
      </c>
      <c r="K64" s="11" t="e">
        <f>#REF!/E64</f>
        <v>#REF!</v>
      </c>
    </row>
    <row r="65" spans="1:11" ht="15.75" customHeight="1" x14ac:dyDescent="0.25">
      <c r="A65">
        <f t="shared" si="1"/>
        <v>64</v>
      </c>
      <c r="B65" t="s">
        <v>384</v>
      </c>
      <c r="C65" t="s">
        <v>94</v>
      </c>
      <c r="D65">
        <v>8</v>
      </c>
      <c r="E65" s="10">
        <f>G65*Budget!$B$4*Budget!$F$3</f>
        <v>0.66666666666666663</v>
      </c>
      <c r="F65" s="10">
        <v>1</v>
      </c>
      <c r="G65" s="17">
        <f>(F65/Budget!$B$4)*H65</f>
        <v>4.1666666666666669E-4</v>
      </c>
      <c r="H65" s="17">
        <v>1</v>
      </c>
      <c r="I65" s="8">
        <v>1</v>
      </c>
      <c r="J65" s="8" t="e">
        <v>#DIV/0!</v>
      </c>
      <c r="K65" s="11" t="e">
        <f>#REF!/E65</f>
        <v>#REF!</v>
      </c>
    </row>
    <row r="66" spans="1:11" ht="15.75" customHeight="1" x14ac:dyDescent="0.25">
      <c r="A66">
        <f t="shared" si="1"/>
        <v>65</v>
      </c>
      <c r="B66" t="s">
        <v>168</v>
      </c>
      <c r="C66" t="s">
        <v>100</v>
      </c>
      <c r="D66">
        <v>14</v>
      </c>
      <c r="E66" s="10">
        <f>G66*Budget!$B$4*Budget!$F$3</f>
        <v>0.66666666666666663</v>
      </c>
      <c r="F66" s="10">
        <v>1</v>
      </c>
      <c r="G66" s="17">
        <f>(F66/Budget!$B$4)*H66</f>
        <v>4.1666666666666669E-4</v>
      </c>
      <c r="H66" s="17">
        <v>1</v>
      </c>
      <c r="I66" s="8">
        <v>1</v>
      </c>
      <c r="J66" s="8" t="e">
        <v>#DIV/0!</v>
      </c>
      <c r="K66" s="11" t="e">
        <f>#REF!/E66</f>
        <v>#REF!</v>
      </c>
    </row>
    <row r="67" spans="1:11" ht="15.75" customHeight="1" x14ac:dyDescent="0.25">
      <c r="A67">
        <f t="shared" si="1"/>
        <v>66</v>
      </c>
      <c r="B67" t="s">
        <v>306</v>
      </c>
      <c r="C67" t="s">
        <v>70</v>
      </c>
      <c r="D67">
        <v>9</v>
      </c>
      <c r="E67" s="10">
        <f>G67*Budget!$B$4*Budget!$F$3</f>
        <v>0.66666666666666663</v>
      </c>
      <c r="F67" s="10">
        <v>1</v>
      </c>
      <c r="G67" s="17">
        <f>(F67/Budget!$B$4)*H67</f>
        <v>4.1666666666666669E-4</v>
      </c>
      <c r="H67" s="17">
        <v>1</v>
      </c>
      <c r="I67" s="8">
        <v>1</v>
      </c>
      <c r="J67" s="8" t="e">
        <v>#DIV/0!</v>
      </c>
      <c r="K67" s="11" t="e">
        <f>#REF!/E67</f>
        <v>#REF!</v>
      </c>
    </row>
    <row r="68" spans="1:11" ht="15.75" customHeight="1" x14ac:dyDescent="0.25">
      <c r="A68">
        <f t="shared" si="1"/>
        <v>67</v>
      </c>
      <c r="B68" t="s">
        <v>33</v>
      </c>
      <c r="C68" t="s">
        <v>93</v>
      </c>
      <c r="D68">
        <v>6</v>
      </c>
      <c r="E68" s="10">
        <f>G68*Budget!$B$4*Budget!$F$3</f>
        <v>0.66666666666666663</v>
      </c>
      <c r="F68" s="10">
        <v>1</v>
      </c>
      <c r="G68" s="17">
        <f>(F68/Budget!$B$4)*H68</f>
        <v>4.1666666666666669E-4</v>
      </c>
      <c r="H68" s="17">
        <v>1</v>
      </c>
      <c r="I68" s="8">
        <v>1</v>
      </c>
      <c r="J68" s="8" t="e">
        <v>#DIV/0!</v>
      </c>
      <c r="K68" s="11" t="e">
        <f>#REF!/E68</f>
        <v>#REF!</v>
      </c>
    </row>
    <row r="69" spans="1:11" ht="15.75" customHeight="1" x14ac:dyDescent="0.25">
      <c r="A69">
        <f t="shared" si="1"/>
        <v>68</v>
      </c>
      <c r="B69" t="s">
        <v>205</v>
      </c>
      <c r="C69" t="s">
        <v>65</v>
      </c>
      <c r="D69">
        <v>11</v>
      </c>
      <c r="E69" s="10">
        <f>G69*Budget!$B$4*Budget!$F$3</f>
        <v>0.66666666666666663</v>
      </c>
      <c r="F69" s="10">
        <v>1</v>
      </c>
      <c r="G69" s="17">
        <f>(F69/Budget!$B$4)*H69</f>
        <v>4.1666666666666669E-4</v>
      </c>
      <c r="H69" s="17">
        <v>1</v>
      </c>
      <c r="I69" s="8">
        <v>1</v>
      </c>
      <c r="J69" s="8" t="e">
        <v>#DIV/0!</v>
      </c>
      <c r="K69" s="11" t="e">
        <f>#REF!/E69</f>
        <v>#REF!</v>
      </c>
    </row>
    <row r="70" spans="1:11" ht="15.75" customHeight="1" x14ac:dyDescent="0.25">
      <c r="A70">
        <f t="shared" si="1"/>
        <v>69</v>
      </c>
      <c r="B70" t="s">
        <v>36</v>
      </c>
      <c r="C70" t="s">
        <v>82</v>
      </c>
      <c r="D70">
        <v>10</v>
      </c>
      <c r="E70" s="10">
        <f>G70*Budget!$B$4*Budget!$F$3</f>
        <v>0.66666666666666663</v>
      </c>
      <c r="F70" s="10">
        <v>1</v>
      </c>
      <c r="G70" s="17">
        <f>(F70/Budget!$B$4)*H70</f>
        <v>4.1666666666666669E-4</v>
      </c>
      <c r="H70" s="17">
        <v>1</v>
      </c>
      <c r="I70" s="8">
        <v>1</v>
      </c>
      <c r="J70" s="8" t="e">
        <v>#DIV/0!</v>
      </c>
      <c r="K70" s="11" t="e">
        <f>#REF!/E70</f>
        <v>#REF!</v>
      </c>
    </row>
    <row r="71" spans="1:11" ht="15.75" customHeight="1" x14ac:dyDescent="0.25">
      <c r="A71">
        <f t="shared" si="1"/>
        <v>70</v>
      </c>
      <c r="B71" t="s">
        <v>312</v>
      </c>
      <c r="C71" t="s">
        <v>73</v>
      </c>
      <c r="D71">
        <v>5</v>
      </c>
      <c r="E71" s="10">
        <f>G71*Budget!$B$4*Budget!$F$3</f>
        <v>0.66666666666666663</v>
      </c>
      <c r="F71" s="10">
        <v>1</v>
      </c>
      <c r="G71" s="17">
        <f>(F71/Budget!$B$4)*H71</f>
        <v>4.1666666666666669E-4</v>
      </c>
      <c r="H71" s="17">
        <v>1</v>
      </c>
      <c r="I71" s="8">
        <v>1</v>
      </c>
      <c r="J71" s="8" t="e">
        <v>#DIV/0!</v>
      </c>
      <c r="K71" s="11" t="e">
        <f>#REF!/E71</f>
        <v>#REF!</v>
      </c>
    </row>
    <row r="72" spans="1:11" ht="15.75" customHeight="1" x14ac:dyDescent="0.25">
      <c r="A72">
        <f t="shared" si="1"/>
        <v>71</v>
      </c>
      <c r="B72" t="s">
        <v>385</v>
      </c>
      <c r="C72" t="s">
        <v>93</v>
      </c>
      <c r="D72">
        <v>6</v>
      </c>
      <c r="E72" s="10">
        <f>G72*Budget!$B$4*Budget!$F$3</f>
        <v>0.66666666666666663</v>
      </c>
      <c r="F72" s="10">
        <v>1</v>
      </c>
      <c r="G72" s="17">
        <f>(F72/Budget!$B$4)*H72</f>
        <v>4.1666666666666669E-4</v>
      </c>
      <c r="H72" s="17">
        <v>1</v>
      </c>
      <c r="I72" s="8">
        <v>1</v>
      </c>
      <c r="J72" s="8" t="e">
        <v>#DIV/0!</v>
      </c>
      <c r="K72" s="11" t="e">
        <f>#REF!/E72</f>
        <v>#REF!</v>
      </c>
    </row>
    <row r="73" spans="1:11" ht="15.75" customHeight="1" x14ac:dyDescent="0.25">
      <c r="A73">
        <f t="shared" si="1"/>
        <v>72</v>
      </c>
      <c r="B73" t="s">
        <v>294</v>
      </c>
      <c r="C73" t="s">
        <v>76</v>
      </c>
      <c r="D73">
        <v>14</v>
      </c>
      <c r="E73" s="10">
        <f>G73*Budget!$B$4*Budget!$F$3</f>
        <v>0.66666666666666663</v>
      </c>
      <c r="F73" s="10">
        <v>1</v>
      </c>
      <c r="G73" s="17">
        <f>(F73/Budget!$B$4)*H73</f>
        <v>4.1666666666666669E-4</v>
      </c>
      <c r="H73" s="17">
        <v>1</v>
      </c>
      <c r="I73" s="8">
        <v>1</v>
      </c>
      <c r="J73" s="8" t="e">
        <v>#DIV/0!</v>
      </c>
      <c r="K73" s="11" t="e">
        <f>#REF!/E73</f>
        <v>#REF!</v>
      </c>
    </row>
    <row r="74" spans="1:11" ht="15.75" customHeight="1" x14ac:dyDescent="0.25">
      <c r="A74">
        <f t="shared" si="1"/>
        <v>73</v>
      </c>
      <c r="B74" t="s">
        <v>304</v>
      </c>
      <c r="C74" t="s">
        <v>96</v>
      </c>
      <c r="D74">
        <v>9</v>
      </c>
      <c r="E74" s="10">
        <f>G74*Budget!$B$4*Budget!$F$3</f>
        <v>0.66666666666666663</v>
      </c>
      <c r="F74" s="10">
        <v>1</v>
      </c>
      <c r="G74" s="17">
        <f>(F74/Budget!$B$4)*H74</f>
        <v>4.1666666666666669E-4</v>
      </c>
      <c r="H74" s="17">
        <v>1</v>
      </c>
      <c r="I74" s="8">
        <v>1</v>
      </c>
      <c r="J74" s="8" t="e">
        <v>#DIV/0!</v>
      </c>
      <c r="K74" s="11" t="e">
        <f>#REF!/E74</f>
        <v>#REF!</v>
      </c>
    </row>
    <row r="75" spans="1:11" ht="15.75" customHeight="1" x14ac:dyDescent="0.25">
      <c r="A75">
        <f t="shared" si="1"/>
        <v>74</v>
      </c>
      <c r="B75" t="s">
        <v>291</v>
      </c>
      <c r="C75" t="s">
        <v>69</v>
      </c>
      <c r="D75">
        <v>8</v>
      </c>
      <c r="E75" s="10">
        <f>G75*Budget!$B$4*Budget!$F$3</f>
        <v>0.66666666666666663</v>
      </c>
      <c r="F75" s="10">
        <v>1</v>
      </c>
      <c r="G75" s="17">
        <f>(F75/Budget!$B$4)*H75</f>
        <v>4.1666666666666669E-4</v>
      </c>
      <c r="H75" s="17">
        <v>1</v>
      </c>
      <c r="I75" s="8">
        <v>1</v>
      </c>
      <c r="J75" s="8" t="e">
        <v>#DIV/0!</v>
      </c>
      <c r="K75" s="11" t="e">
        <f>#REF!/E75</f>
        <v>#REF!</v>
      </c>
    </row>
    <row r="76" spans="1:11" ht="15.75" customHeight="1" x14ac:dyDescent="0.25">
      <c r="A76">
        <f t="shared" si="1"/>
        <v>75</v>
      </c>
      <c r="B76" t="s">
        <v>34</v>
      </c>
      <c r="C76" t="s">
        <v>73</v>
      </c>
      <c r="D76">
        <v>5</v>
      </c>
      <c r="E76" s="10">
        <f>G76*Budget!$B$4*Budget!$F$3</f>
        <v>0.66666666666666663</v>
      </c>
      <c r="F76" s="10">
        <v>1</v>
      </c>
      <c r="G76" s="17">
        <f>(F76/Budget!$B$4)*H76</f>
        <v>4.1666666666666669E-4</v>
      </c>
      <c r="H76" s="17">
        <v>1</v>
      </c>
      <c r="I76" s="8">
        <v>1</v>
      </c>
      <c r="J76" s="8" t="e">
        <v>#DIV/0!</v>
      </c>
      <c r="K76" s="11" t="e">
        <f>#REF!/E76</f>
        <v>#REF!</v>
      </c>
    </row>
    <row r="77" spans="1:11" ht="15.75" customHeight="1" x14ac:dyDescent="0.25">
      <c r="A77">
        <f t="shared" si="1"/>
        <v>76</v>
      </c>
      <c r="B77" t="s">
        <v>386</v>
      </c>
      <c r="C77" t="s">
        <v>89</v>
      </c>
      <c r="D77">
        <v>14</v>
      </c>
      <c r="E77" s="10">
        <f>G77*Budget!$B$4*Budget!$F$3</f>
        <v>0.66666666666666663</v>
      </c>
      <c r="F77" s="10">
        <v>1</v>
      </c>
      <c r="G77" s="17">
        <f>(F77/Budget!$B$4)*H77</f>
        <v>4.1666666666666669E-4</v>
      </c>
      <c r="H77" s="17">
        <v>1</v>
      </c>
      <c r="I77" s="8">
        <v>1</v>
      </c>
      <c r="J77" s="8" t="e">
        <v>#DIV/0!</v>
      </c>
      <c r="K77" s="11" t="e">
        <f>#REF!/E77</f>
        <v>#REF!</v>
      </c>
    </row>
    <row r="78" spans="1:11" ht="15.75" customHeight="1" x14ac:dyDescent="0.25">
      <c r="A78">
        <f t="shared" si="1"/>
        <v>77</v>
      </c>
      <c r="B78" t="s">
        <v>169</v>
      </c>
      <c r="C78" t="s">
        <v>87</v>
      </c>
      <c r="D78">
        <v>7</v>
      </c>
      <c r="E78" s="10">
        <f>G78*Budget!$B$4*Budget!$F$3</f>
        <v>0.66666666666666663</v>
      </c>
      <c r="F78" s="10">
        <v>1</v>
      </c>
      <c r="G78" s="17">
        <f>(F78/Budget!$B$4)*H78</f>
        <v>4.1666666666666669E-4</v>
      </c>
      <c r="H78" s="17">
        <v>1</v>
      </c>
      <c r="I78" s="8">
        <v>1</v>
      </c>
      <c r="J78" s="8" t="e">
        <v>#DIV/0!</v>
      </c>
      <c r="K78" s="11" t="e">
        <f>#REF!/E78</f>
        <v>#REF!</v>
      </c>
    </row>
    <row r="79" spans="1:11" ht="15.75" customHeight="1" x14ac:dyDescent="0.25">
      <c r="A79">
        <f t="shared" si="1"/>
        <v>78</v>
      </c>
      <c r="B79" t="s">
        <v>387</v>
      </c>
      <c r="C79" t="s">
        <v>75</v>
      </c>
      <c r="D79">
        <v>8</v>
      </c>
      <c r="E79" s="10">
        <f>G79*Budget!$B$4*Budget!$F$3</f>
        <v>0.66666666666666663</v>
      </c>
      <c r="F79" s="10">
        <v>1</v>
      </c>
      <c r="G79" s="17">
        <f>(F79/Budget!$B$4)*H79</f>
        <v>4.1666666666666669E-4</v>
      </c>
      <c r="H79" s="17">
        <v>1</v>
      </c>
      <c r="I79" s="8">
        <v>1</v>
      </c>
      <c r="J79" s="8" t="e">
        <v>#DIV/0!</v>
      </c>
      <c r="K79" s="11" t="e">
        <f>#REF!/E79</f>
        <v>#REF!</v>
      </c>
    </row>
    <row r="80" spans="1:11" ht="15.75" customHeight="1" x14ac:dyDescent="0.25">
      <c r="A80">
        <f t="shared" si="1"/>
        <v>79</v>
      </c>
      <c r="B80" t="s">
        <v>32</v>
      </c>
      <c r="C80" t="s">
        <v>65</v>
      </c>
      <c r="D80">
        <v>11</v>
      </c>
      <c r="E80" s="10">
        <f>G80*Budget!$B$4*Budget!$F$3</f>
        <v>0.66666666666666663</v>
      </c>
      <c r="F80" s="10">
        <v>1</v>
      </c>
      <c r="G80" s="17">
        <f>(F80/Budget!$B$4)*H80</f>
        <v>4.1666666666666669E-4</v>
      </c>
      <c r="H80" s="17">
        <v>1</v>
      </c>
      <c r="I80" s="8">
        <v>1</v>
      </c>
      <c r="J80" s="8" t="e">
        <v>#DIV/0!</v>
      </c>
      <c r="K80" s="11" t="e">
        <f>#REF!/E80</f>
        <v>#REF!</v>
      </c>
    </row>
    <row r="81" spans="1:11" ht="15.75" customHeight="1" x14ac:dyDescent="0.25">
      <c r="A81">
        <f t="shared" si="1"/>
        <v>80</v>
      </c>
      <c r="B81" t="s">
        <v>140</v>
      </c>
      <c r="C81" t="s">
        <v>90</v>
      </c>
      <c r="D81">
        <v>7</v>
      </c>
      <c r="E81" s="10">
        <f>G81*Budget!$B$4*Budget!$F$3</f>
        <v>0.66666666666666663</v>
      </c>
      <c r="F81" s="10">
        <v>1</v>
      </c>
      <c r="G81" s="17">
        <f>(F81/Budget!$B$4)*H81</f>
        <v>4.1666666666666669E-4</v>
      </c>
      <c r="H81" s="17">
        <v>1</v>
      </c>
      <c r="I81" s="8">
        <v>1</v>
      </c>
      <c r="J81" s="8" t="e">
        <v>#DIV/0!</v>
      </c>
      <c r="K81" s="11" t="e">
        <f>#REF!/E81</f>
        <v>#REF!</v>
      </c>
    </row>
    <row r="82" spans="1:11" ht="15.75" customHeight="1" x14ac:dyDescent="0.25">
      <c r="A82">
        <f t="shared" si="1"/>
        <v>81</v>
      </c>
      <c r="B82" t="s">
        <v>297</v>
      </c>
      <c r="C82" t="s">
        <v>67</v>
      </c>
      <c r="D82">
        <v>5</v>
      </c>
      <c r="E82" s="10">
        <f>G82*Budget!$B$4*Budget!$F$3</f>
        <v>0.66666666666666663</v>
      </c>
      <c r="F82" s="10">
        <v>1</v>
      </c>
      <c r="G82" s="17">
        <f>(F82/Budget!$B$4)*H82</f>
        <v>4.1666666666666669E-4</v>
      </c>
      <c r="H82" s="17">
        <v>1</v>
      </c>
      <c r="I82" s="8">
        <v>1</v>
      </c>
      <c r="J82" s="8" t="e">
        <v>#DIV/0!</v>
      </c>
      <c r="K82" s="11" t="e">
        <f>#REF!/E82</f>
        <v>#REF!</v>
      </c>
    </row>
    <row r="83" spans="1:11" ht="15.75" customHeight="1" x14ac:dyDescent="0.25">
      <c r="A83">
        <f t="shared" si="1"/>
        <v>82</v>
      </c>
      <c r="B83" t="s">
        <v>295</v>
      </c>
      <c r="C83" t="s">
        <v>73</v>
      </c>
      <c r="D83">
        <v>5</v>
      </c>
      <c r="E83" s="10">
        <f>G83*Budget!$B$4*Budget!$F$3</f>
        <v>0.66666666666666663</v>
      </c>
      <c r="F83" s="10">
        <v>1</v>
      </c>
      <c r="G83" s="17">
        <f>(F83/Budget!$B$4)*H83</f>
        <v>4.1666666666666669E-4</v>
      </c>
      <c r="H83" s="17">
        <v>1</v>
      </c>
      <c r="I83" s="8">
        <v>1</v>
      </c>
      <c r="J83" s="8" t="e">
        <v>#DIV/0!</v>
      </c>
      <c r="K83" s="11" t="e">
        <f>#REF!/E83</f>
        <v>#REF!</v>
      </c>
    </row>
    <row r="84" spans="1:11" ht="15.75" customHeight="1" x14ac:dyDescent="0.25">
      <c r="A84">
        <f t="shared" si="1"/>
        <v>83</v>
      </c>
      <c r="B84" t="s">
        <v>290</v>
      </c>
      <c r="C84" t="s">
        <v>83</v>
      </c>
      <c r="D84">
        <v>11</v>
      </c>
      <c r="E84" s="10">
        <f>G84*Budget!$B$4*Budget!$F$3</f>
        <v>0.66666666666666663</v>
      </c>
      <c r="F84" s="10">
        <v>1</v>
      </c>
      <c r="G84" s="17">
        <f>(F84/Budget!$B$4)*H84</f>
        <v>4.1666666666666669E-4</v>
      </c>
      <c r="H84" s="17">
        <v>1</v>
      </c>
      <c r="I84" s="8">
        <v>1</v>
      </c>
      <c r="J84" s="8" t="e">
        <v>#DIV/0!</v>
      </c>
      <c r="K84" s="11" t="e">
        <f>#REF!/E84</f>
        <v>#REF!</v>
      </c>
    </row>
    <row r="85" spans="1:11" ht="15.75" customHeight="1" x14ac:dyDescent="0.25">
      <c r="A85">
        <f t="shared" si="1"/>
        <v>84</v>
      </c>
      <c r="B85" t="s">
        <v>310</v>
      </c>
      <c r="C85" t="s">
        <v>88</v>
      </c>
      <c r="D85">
        <v>10</v>
      </c>
      <c r="E85" s="10">
        <f>G85*Budget!$B$4*Budget!$F$3</f>
        <v>0.66666666666666663</v>
      </c>
      <c r="F85" s="10">
        <v>1</v>
      </c>
      <c r="G85" s="17">
        <f>(F85/Budget!$B$4)*H85</f>
        <v>4.1666666666666669E-4</v>
      </c>
      <c r="H85" s="17">
        <v>1</v>
      </c>
      <c r="I85" s="8">
        <v>1</v>
      </c>
      <c r="J85" s="8" t="e">
        <v>#DIV/0!</v>
      </c>
      <c r="K85" s="11" t="e">
        <f>#REF!/E85</f>
        <v>#REF!</v>
      </c>
    </row>
    <row r="86" spans="1:11" ht="15.75" customHeight="1" x14ac:dyDescent="0.25">
      <c r="A86">
        <f t="shared" si="1"/>
        <v>85</v>
      </c>
      <c r="B86" t="s">
        <v>313</v>
      </c>
      <c r="C86" t="s">
        <v>89</v>
      </c>
      <c r="D86">
        <v>14</v>
      </c>
      <c r="E86" s="10">
        <f>G86*Budget!$B$4*Budget!$F$3</f>
        <v>0.66666666666666663</v>
      </c>
      <c r="F86" s="10">
        <v>1</v>
      </c>
      <c r="G86" s="17">
        <f>(F86/Budget!$B$4)*H86</f>
        <v>4.1666666666666669E-4</v>
      </c>
      <c r="H86" s="17">
        <v>1</v>
      </c>
      <c r="I86" s="8">
        <v>1</v>
      </c>
      <c r="J86" s="8" t="e">
        <v>#DIV/0!</v>
      </c>
      <c r="K86" s="11" t="e">
        <f>#REF!/E86</f>
        <v>#REF!</v>
      </c>
    </row>
    <row r="87" spans="1:11" ht="15.75" customHeight="1" x14ac:dyDescent="0.25">
      <c r="A87">
        <f t="shared" si="1"/>
        <v>86</v>
      </c>
      <c r="B87" t="s">
        <v>31</v>
      </c>
      <c r="C87" t="s">
        <v>115</v>
      </c>
      <c r="D87">
        <v>0</v>
      </c>
      <c r="E87" s="10">
        <f>G87*Budget!$B$4*Budget!$F$3</f>
        <v>0.66666666666666663</v>
      </c>
      <c r="F87" s="10">
        <v>1</v>
      </c>
      <c r="G87" s="17">
        <f>(F87/Budget!$B$4)*H87</f>
        <v>4.1666666666666669E-4</v>
      </c>
      <c r="H87" s="17">
        <v>1</v>
      </c>
      <c r="I87" s="8">
        <v>1</v>
      </c>
      <c r="J87" s="8" t="e">
        <v>#DIV/0!</v>
      </c>
      <c r="K87" s="11" t="e">
        <f>#REF!/E87</f>
        <v>#REF!</v>
      </c>
    </row>
    <row r="88" spans="1:11" ht="15.75" customHeight="1" x14ac:dyDescent="0.25">
      <c r="A88">
        <f t="shared" si="1"/>
        <v>87</v>
      </c>
      <c r="B88" t="s">
        <v>388</v>
      </c>
      <c r="C88" t="s">
        <v>89</v>
      </c>
      <c r="D88">
        <v>14</v>
      </c>
      <c r="E88" s="10">
        <f>G88*Budget!$B$4*Budget!$F$3</f>
        <v>0.66666666666666663</v>
      </c>
      <c r="F88" s="10">
        <v>1</v>
      </c>
      <c r="G88" s="17">
        <f>(F88/Budget!$B$4)*H88</f>
        <v>4.1666666666666669E-4</v>
      </c>
      <c r="H88" s="17">
        <v>1</v>
      </c>
      <c r="I88" s="8">
        <v>1</v>
      </c>
      <c r="J88" s="8" t="e">
        <v>#DIV/0!</v>
      </c>
      <c r="K88" s="11" t="e">
        <f>#REF!/E88</f>
        <v>#REF!</v>
      </c>
    </row>
    <row r="89" spans="1:11" ht="15.75" customHeight="1" x14ac:dyDescent="0.25">
      <c r="A89">
        <f t="shared" si="1"/>
        <v>88</v>
      </c>
      <c r="B89" t="s">
        <v>303</v>
      </c>
      <c r="C89" t="s">
        <v>96</v>
      </c>
      <c r="D89">
        <v>9</v>
      </c>
      <c r="E89" s="10">
        <f>G89*Budget!$B$4*Budget!$F$3</f>
        <v>0.66666666666666663</v>
      </c>
      <c r="F89" s="10">
        <v>1</v>
      </c>
      <c r="G89" s="17">
        <f>(F89/Budget!$B$4)*H89</f>
        <v>4.1666666666666669E-4</v>
      </c>
      <c r="H89" s="17">
        <v>1</v>
      </c>
      <c r="I89" s="8">
        <v>1</v>
      </c>
      <c r="J89" s="8" t="e">
        <v>#DIV/0!</v>
      </c>
      <c r="K89" s="11" t="e">
        <f>#REF!/E89</f>
        <v>#REF!</v>
      </c>
    </row>
    <row r="90" spans="1:11" ht="15.75" customHeight="1" x14ac:dyDescent="0.25">
      <c r="A90">
        <f t="shared" si="1"/>
        <v>89</v>
      </c>
      <c r="B90" t="s">
        <v>28</v>
      </c>
      <c r="C90" t="s">
        <v>115</v>
      </c>
      <c r="D90">
        <v>0</v>
      </c>
      <c r="E90" s="10">
        <f>G90*Budget!$B$4*Budget!$F$3</f>
        <v>0.66666666666666663</v>
      </c>
      <c r="F90" s="10">
        <v>1</v>
      </c>
      <c r="G90" s="17">
        <f>(F90/Budget!$B$4)*H90</f>
        <v>4.1666666666666669E-4</v>
      </c>
      <c r="H90" s="17">
        <v>1</v>
      </c>
      <c r="I90" s="8">
        <v>1</v>
      </c>
      <c r="J90" s="8" t="e">
        <v>#DIV/0!</v>
      </c>
      <c r="K90" s="11" t="e">
        <f>#REF!/E90</f>
        <v>#REF!</v>
      </c>
    </row>
    <row r="91" spans="1:11" ht="15.75" customHeight="1" x14ac:dyDescent="0.25">
      <c r="A91">
        <f t="shared" si="1"/>
        <v>90</v>
      </c>
      <c r="B91" t="s">
        <v>43</v>
      </c>
      <c r="C91" t="s">
        <v>72</v>
      </c>
      <c r="D91">
        <v>9</v>
      </c>
      <c r="E91" s="10">
        <f>G91*Budget!$B$4*Budget!$F$3</f>
        <v>0.66666666666666663</v>
      </c>
      <c r="F91" s="10">
        <v>1</v>
      </c>
      <c r="G91" s="17">
        <f>(F91/Budget!$B$4)*H91</f>
        <v>4.1666666666666669E-4</v>
      </c>
      <c r="H91" s="17">
        <v>1</v>
      </c>
      <c r="I91" s="8">
        <v>1</v>
      </c>
      <c r="J91" s="8" t="e">
        <v>#DIV/0!</v>
      </c>
      <c r="K91" s="11" t="e">
        <f>#REF!/E91</f>
        <v>#REF!</v>
      </c>
    </row>
    <row r="92" spans="1:11" ht="15.75" customHeight="1" x14ac:dyDescent="0.25">
      <c r="A92">
        <f t="shared" si="1"/>
        <v>91</v>
      </c>
      <c r="B92" t="s">
        <v>389</v>
      </c>
      <c r="C92" t="s">
        <v>66</v>
      </c>
      <c r="D92">
        <v>10</v>
      </c>
      <c r="E92" s="10">
        <f>G92*Budget!$B$4*Budget!$F$3</f>
        <v>0.66666666666666663</v>
      </c>
      <c r="F92" s="10">
        <v>1</v>
      </c>
      <c r="G92" s="17">
        <f>(F92/Budget!$B$4)*H92</f>
        <v>4.1666666666666669E-4</v>
      </c>
      <c r="H92" s="17">
        <v>1</v>
      </c>
      <c r="I92" s="8">
        <v>1</v>
      </c>
      <c r="J92" s="8" t="e">
        <v>#DIV/0!</v>
      </c>
      <c r="K92" s="11" t="e">
        <f>#REF!/E92</f>
        <v>#REF!</v>
      </c>
    </row>
    <row r="93" spans="1:11" ht="15.75" customHeight="1" x14ac:dyDescent="0.25">
      <c r="A93">
        <f t="shared" si="1"/>
        <v>92</v>
      </c>
      <c r="B93" t="s">
        <v>390</v>
      </c>
      <c r="C93" t="s">
        <v>86</v>
      </c>
      <c r="D93">
        <v>12</v>
      </c>
      <c r="E93" s="10">
        <f>G93*Budget!$B$4*Budget!$F$3</f>
        <v>0.66666666666666663</v>
      </c>
      <c r="F93" s="10">
        <v>1</v>
      </c>
      <c r="G93" s="17">
        <f>(F93/Budget!$B$4)*H93</f>
        <v>4.1666666666666669E-4</v>
      </c>
      <c r="H93" s="17">
        <v>1</v>
      </c>
      <c r="I93" s="8">
        <v>1</v>
      </c>
      <c r="J93" s="8" t="e">
        <v>#DIV/0!</v>
      </c>
      <c r="K93" s="11" t="e">
        <f>#REF!/E93</f>
        <v>#REF!</v>
      </c>
    </row>
    <row r="94" spans="1:11" ht="15.75" customHeight="1" x14ac:dyDescent="0.25">
      <c r="A94">
        <f t="shared" si="1"/>
        <v>93</v>
      </c>
      <c r="B94" t="s">
        <v>307</v>
      </c>
      <c r="C94" t="s">
        <v>74</v>
      </c>
      <c r="D94">
        <v>10</v>
      </c>
      <c r="E94" s="10">
        <f>G94*Budget!$B$4*Budget!$F$3</f>
        <v>0.66666666666666663</v>
      </c>
      <c r="F94" s="10">
        <v>1</v>
      </c>
      <c r="G94" s="17">
        <f>(F94/Budget!$B$4)*H94</f>
        <v>4.1666666666666669E-4</v>
      </c>
      <c r="H94" s="17">
        <v>1</v>
      </c>
      <c r="I94" s="8">
        <v>1</v>
      </c>
      <c r="J94" s="8" t="e">
        <v>#DIV/0!</v>
      </c>
      <c r="K94" s="11" t="e">
        <f>#REF!/E94</f>
        <v>#REF!</v>
      </c>
    </row>
    <row r="95" spans="1:11" ht="15.75" customHeight="1" x14ac:dyDescent="0.25">
      <c r="A95">
        <f t="shared" si="1"/>
        <v>94</v>
      </c>
      <c r="B95" t="s">
        <v>101</v>
      </c>
      <c r="C95" t="s">
        <v>100</v>
      </c>
      <c r="D95">
        <v>14</v>
      </c>
      <c r="E95" s="10">
        <f>G95*Budget!$B$4*Budget!$F$3</f>
        <v>0.66666666666666663</v>
      </c>
      <c r="F95" s="10">
        <v>1</v>
      </c>
      <c r="G95" s="17">
        <f>(F95/Budget!$B$4)*H95</f>
        <v>4.1666666666666669E-4</v>
      </c>
      <c r="H95" s="17">
        <v>1</v>
      </c>
      <c r="I95" s="8">
        <v>1</v>
      </c>
      <c r="J95" s="8" t="e">
        <v>#DIV/0!</v>
      </c>
      <c r="K95" s="11" t="e">
        <f>#REF!/E95</f>
        <v>#REF!</v>
      </c>
    </row>
    <row r="96" spans="1:11" ht="15.75" customHeight="1" x14ac:dyDescent="0.25">
      <c r="A96">
        <f t="shared" si="1"/>
        <v>95</v>
      </c>
      <c r="B96" t="s">
        <v>391</v>
      </c>
      <c r="C96" t="s">
        <v>78</v>
      </c>
      <c r="D96">
        <v>12</v>
      </c>
      <c r="E96" s="10">
        <f>G96*Budget!$B$4*Budget!$F$3</f>
        <v>0.66666666666666663</v>
      </c>
      <c r="F96" s="10">
        <v>1</v>
      </c>
      <c r="G96" s="17">
        <f>(F96/Budget!$B$4)*H96</f>
        <v>4.1666666666666669E-4</v>
      </c>
      <c r="H96" s="17">
        <v>1</v>
      </c>
      <c r="I96" s="8">
        <v>1</v>
      </c>
      <c r="J96" s="8" t="e">
        <v>#DIV/0!</v>
      </c>
      <c r="K96" s="11" t="e">
        <f>#REF!/E96</f>
        <v>#REF!</v>
      </c>
    </row>
    <row r="97" spans="1:11" ht="15.75" customHeight="1" x14ac:dyDescent="0.25">
      <c r="A97">
        <f t="shared" si="1"/>
        <v>96</v>
      </c>
      <c r="B97" t="s">
        <v>42</v>
      </c>
      <c r="C97" t="s">
        <v>96</v>
      </c>
      <c r="D97">
        <v>9</v>
      </c>
      <c r="E97" s="10">
        <f>G97*Budget!$B$4*Budget!$F$3</f>
        <v>0.66666666666666663</v>
      </c>
      <c r="F97" s="10">
        <v>1</v>
      </c>
      <c r="G97" s="17">
        <f>(F97/Budget!$B$4)*H97</f>
        <v>4.1666666666666669E-4</v>
      </c>
      <c r="H97" s="17">
        <v>1</v>
      </c>
      <c r="I97" s="8">
        <v>1</v>
      </c>
      <c r="J97" s="8" t="e">
        <v>#DIV/0!</v>
      </c>
      <c r="K97" s="11" t="e">
        <f>#REF!/E97</f>
        <v>#REF!</v>
      </c>
    </row>
    <row r="98" spans="1:11" ht="15.75" customHeight="1" x14ac:dyDescent="0.25">
      <c r="A98">
        <f t="shared" si="1"/>
        <v>97</v>
      </c>
      <c r="B98" t="s">
        <v>392</v>
      </c>
      <c r="C98" t="s">
        <v>85</v>
      </c>
      <c r="D98">
        <v>8</v>
      </c>
      <c r="E98" s="10">
        <f>G98*Budget!$B$4*Budget!$F$3</f>
        <v>0.66666666666666663</v>
      </c>
      <c r="F98" s="10">
        <v>1</v>
      </c>
      <c r="G98" s="17">
        <f>(F98/Budget!$B$4)*H98</f>
        <v>4.1666666666666669E-4</v>
      </c>
      <c r="H98" s="17">
        <v>1</v>
      </c>
      <c r="I98" s="8">
        <v>1</v>
      </c>
      <c r="J98" s="8" t="e">
        <v>#DIV/0!</v>
      </c>
      <c r="K98" s="11" t="e">
        <f>#REF!/E98</f>
        <v>#REF!</v>
      </c>
    </row>
    <row r="99" spans="1:11" ht="15.75" customHeight="1" x14ac:dyDescent="0.25">
      <c r="A99">
        <f t="shared" si="1"/>
        <v>98</v>
      </c>
      <c r="B99" t="s">
        <v>285</v>
      </c>
      <c r="C99" t="s">
        <v>93</v>
      </c>
      <c r="D99">
        <v>6</v>
      </c>
      <c r="E99" s="10">
        <f>G99*Budget!$B$4*Budget!$F$3</f>
        <v>0.66666666666666663</v>
      </c>
      <c r="F99" s="10">
        <v>1</v>
      </c>
      <c r="G99" s="17">
        <f>(F99/Budget!$B$4)*H99</f>
        <v>4.1666666666666669E-4</v>
      </c>
      <c r="H99" s="17">
        <v>1</v>
      </c>
      <c r="I99" s="8">
        <v>1</v>
      </c>
      <c r="J99" s="8" t="e">
        <v>#DIV/0!</v>
      </c>
      <c r="K99" s="11" t="e">
        <f>#REF!/E99</f>
        <v>#REF!</v>
      </c>
    </row>
    <row r="100" spans="1:11" ht="15.75" customHeight="1" x14ac:dyDescent="0.25">
      <c r="A100">
        <f t="shared" si="1"/>
        <v>99</v>
      </c>
      <c r="B100" t="s">
        <v>393</v>
      </c>
      <c r="C100" t="s">
        <v>84</v>
      </c>
      <c r="D100">
        <v>8</v>
      </c>
      <c r="E100" s="10">
        <f>G100*Budget!$B$4*Budget!$F$3</f>
        <v>0.66666666666666663</v>
      </c>
      <c r="F100" s="10">
        <v>1</v>
      </c>
      <c r="G100" s="17">
        <f>(F100/Budget!$B$4)*H100</f>
        <v>4.1666666666666669E-4</v>
      </c>
      <c r="H100" s="17">
        <v>1</v>
      </c>
      <c r="I100" s="8">
        <v>1</v>
      </c>
      <c r="J100" s="8" t="e">
        <v>#DIV/0!</v>
      </c>
      <c r="K100" s="11" t="e">
        <f>#REF!/E100</f>
        <v>#REF!</v>
      </c>
    </row>
    <row r="101" spans="1:11" ht="15.75" customHeight="1" x14ac:dyDescent="0.25">
      <c r="A101">
        <f t="shared" si="1"/>
        <v>100</v>
      </c>
      <c r="B101" t="s">
        <v>143</v>
      </c>
      <c r="C101" t="s">
        <v>71</v>
      </c>
      <c r="D101">
        <v>8</v>
      </c>
      <c r="E101" s="10">
        <f>G101*Budget!$B$4*Budget!$F$3</f>
        <v>0.66666666666666663</v>
      </c>
      <c r="F101" s="10">
        <v>1</v>
      </c>
      <c r="G101" s="17">
        <f>(F101/Budget!$B$4)*H101</f>
        <v>4.1666666666666669E-4</v>
      </c>
      <c r="H101" s="17">
        <v>1</v>
      </c>
      <c r="I101" s="8">
        <v>1</v>
      </c>
      <c r="J101" s="8" t="e">
        <v>#DIV/0!</v>
      </c>
      <c r="K101" s="11" t="e">
        <f>#REF!/E101</f>
        <v>#REF!</v>
      </c>
    </row>
    <row r="102" spans="1:11" ht="15.75" customHeight="1" x14ac:dyDescent="0.25">
      <c r="A102">
        <v>101</v>
      </c>
      <c r="B102" t="s">
        <v>394</v>
      </c>
      <c r="C102" t="s">
        <v>68</v>
      </c>
      <c r="D102">
        <v>5</v>
      </c>
      <c r="E102" s="10">
        <f>G102*Budget!$B$4*Budget!$F$3</f>
        <v>0.66666666666666663</v>
      </c>
      <c r="F102" s="10">
        <v>1</v>
      </c>
      <c r="G102" s="17">
        <f>(F102/Budget!$B$4)*H102</f>
        <v>4.1666666666666669E-4</v>
      </c>
      <c r="H102" s="17">
        <v>1</v>
      </c>
      <c r="I102" s="8">
        <v>1</v>
      </c>
      <c r="J102" s="8" t="e">
        <v>#DIV/0!</v>
      </c>
      <c r="K102" s="11" t="e">
        <f>#REF!/E102</f>
        <v>#REF!</v>
      </c>
    </row>
    <row r="103" spans="1:11" ht="15.75" customHeight="1" x14ac:dyDescent="0.25">
      <c r="A103">
        <v>102</v>
      </c>
      <c r="B103" t="s">
        <v>395</v>
      </c>
      <c r="C103" t="s">
        <v>92</v>
      </c>
      <c r="D103">
        <v>12</v>
      </c>
      <c r="E103" s="10">
        <f>G103*Budget!$B$4*Budget!$F$3</f>
        <v>0.66666666666666663</v>
      </c>
      <c r="F103" s="10">
        <v>1</v>
      </c>
      <c r="G103" s="17">
        <f>(F103/Budget!$B$4)*H103</f>
        <v>4.1666666666666669E-4</v>
      </c>
      <c r="H103" s="17">
        <v>1</v>
      </c>
      <c r="I103" s="8">
        <v>1</v>
      </c>
      <c r="J103" s="8" t="e">
        <v>#DIV/0!</v>
      </c>
      <c r="K103" s="11" t="e">
        <f>#REF!/E103</f>
        <v>#REF!</v>
      </c>
    </row>
    <row r="104" spans="1:11" ht="15.75" customHeight="1" x14ac:dyDescent="0.25">
      <c r="A104">
        <v>103</v>
      </c>
      <c r="B104" t="s">
        <v>396</v>
      </c>
      <c r="C104" t="s">
        <v>76</v>
      </c>
      <c r="D104">
        <v>14</v>
      </c>
      <c r="E104" s="10">
        <f>G104*Budget!$B$4*Budget!$F$3</f>
        <v>0.66666666666666663</v>
      </c>
      <c r="F104" s="10">
        <v>1</v>
      </c>
      <c r="G104" s="17">
        <f>(F104/Budget!$B$4)*H104</f>
        <v>4.1666666666666669E-4</v>
      </c>
      <c r="H104" s="17">
        <v>1</v>
      </c>
      <c r="I104" s="8">
        <v>1</v>
      </c>
      <c r="J104" s="8" t="e">
        <v>#DIV/0!</v>
      </c>
      <c r="K104" s="11" t="e">
        <f>#REF!/E104</f>
        <v>#REF!</v>
      </c>
    </row>
    <row r="105" spans="1:11" ht="15.75" customHeight="1" x14ac:dyDescent="0.25">
      <c r="A105">
        <v>104</v>
      </c>
      <c r="B105" t="s">
        <v>397</v>
      </c>
      <c r="C105" t="s">
        <v>79</v>
      </c>
      <c r="D105">
        <v>6</v>
      </c>
      <c r="E105" s="10">
        <f>G105*Budget!$B$4*Budget!$F$3</f>
        <v>0.66666666666666663</v>
      </c>
      <c r="F105" s="10">
        <v>1</v>
      </c>
      <c r="G105" s="17">
        <f>(F105/Budget!$B$4)*H105</f>
        <v>4.1666666666666669E-4</v>
      </c>
      <c r="H105" s="17">
        <v>1</v>
      </c>
      <c r="I105" s="8">
        <v>1</v>
      </c>
      <c r="J105" s="8" t="e">
        <v>#DIV/0!</v>
      </c>
      <c r="K105" s="11" t="e">
        <f>#REF!/E105</f>
        <v>#REF!</v>
      </c>
    </row>
    <row r="106" spans="1:11" ht="15.75" customHeight="1" x14ac:dyDescent="0.25">
      <c r="A106">
        <v>105</v>
      </c>
      <c r="B106" t="s">
        <v>398</v>
      </c>
      <c r="C106" t="s">
        <v>78</v>
      </c>
      <c r="D106">
        <v>12</v>
      </c>
      <c r="E106" s="10">
        <f>G106*Budget!$B$4*Budget!$F$3</f>
        <v>0.66666666666666663</v>
      </c>
      <c r="F106" s="10">
        <v>1</v>
      </c>
      <c r="G106" s="17">
        <f>(F106/Budget!$B$4)*H106</f>
        <v>4.1666666666666669E-4</v>
      </c>
      <c r="H106" s="17">
        <v>1</v>
      </c>
      <c r="I106" s="8">
        <v>1</v>
      </c>
      <c r="J106" s="8" t="e">
        <v>#DIV/0!</v>
      </c>
      <c r="K106" s="11" t="e">
        <f>#REF!/E106</f>
        <v>#REF!</v>
      </c>
    </row>
    <row r="107" spans="1:11" ht="15.75" customHeight="1" x14ac:dyDescent="0.25">
      <c r="A107">
        <v>106</v>
      </c>
      <c r="B107" t="s">
        <v>314</v>
      </c>
      <c r="C107" t="s">
        <v>92</v>
      </c>
      <c r="D107">
        <v>12</v>
      </c>
      <c r="E107" s="10">
        <f>G107*Budget!$B$4*Budget!$F$3</f>
        <v>0.66666666666666663</v>
      </c>
      <c r="F107" s="10">
        <v>1</v>
      </c>
      <c r="G107" s="17">
        <f>(F107/Budget!$B$4)*H107</f>
        <v>4.1666666666666669E-4</v>
      </c>
      <c r="H107" s="17">
        <v>1</v>
      </c>
      <c r="I107" s="8">
        <v>1</v>
      </c>
      <c r="J107" s="8" t="e">
        <v>#DIV/0!</v>
      </c>
      <c r="K107" s="11" t="e">
        <f>#REF!/E107</f>
        <v>#REF!</v>
      </c>
    </row>
    <row r="108" spans="1:11" ht="15.75" customHeight="1" x14ac:dyDescent="0.25">
      <c r="A108">
        <v>107</v>
      </c>
      <c r="B108" t="s">
        <v>318</v>
      </c>
      <c r="C108" t="s">
        <v>67</v>
      </c>
      <c r="D108">
        <v>5</v>
      </c>
      <c r="E108" s="10">
        <f>G108*Budget!$B$4*Budget!$F$3</f>
        <v>0.66666666666666663</v>
      </c>
      <c r="F108" s="10">
        <v>1</v>
      </c>
      <c r="G108" s="17">
        <f>(F108/Budget!$B$4)*H108</f>
        <v>4.1666666666666669E-4</v>
      </c>
      <c r="H108" s="17">
        <v>1</v>
      </c>
      <c r="I108" s="8">
        <v>1</v>
      </c>
      <c r="J108" s="8" t="e">
        <v>#DIV/0!</v>
      </c>
      <c r="K108" s="11" t="e">
        <f>#REF!/E108</f>
        <v>#REF!</v>
      </c>
    </row>
    <row r="109" spans="1:11" ht="15.75" customHeight="1" x14ac:dyDescent="0.25">
      <c r="A109">
        <v>108</v>
      </c>
      <c r="B109" t="s">
        <v>309</v>
      </c>
      <c r="C109" t="s">
        <v>94</v>
      </c>
      <c r="D109">
        <v>8</v>
      </c>
      <c r="E109" s="10">
        <f>G109*Budget!$B$4*Budget!$F$3</f>
        <v>0.66666666666666663</v>
      </c>
      <c r="F109" s="10">
        <v>1</v>
      </c>
      <c r="G109" s="17">
        <f>(F109/Budget!$B$4)*H109</f>
        <v>4.1666666666666669E-4</v>
      </c>
      <c r="H109" s="17">
        <v>1</v>
      </c>
      <c r="I109" s="8">
        <v>1</v>
      </c>
      <c r="J109" s="8" t="e">
        <v>#DIV/0!</v>
      </c>
      <c r="K109" s="11" t="e">
        <f>#REF!/E109</f>
        <v>#REF!</v>
      </c>
    </row>
    <row r="110" spans="1:11" ht="15.75" customHeight="1" x14ac:dyDescent="0.25">
      <c r="A110">
        <v>109</v>
      </c>
      <c r="B110" t="s">
        <v>308</v>
      </c>
      <c r="C110" t="s">
        <v>77</v>
      </c>
      <c r="D110">
        <v>12</v>
      </c>
      <c r="E110" s="10">
        <f>G110*Budget!$B$4*Budget!$F$3</f>
        <v>0.66666666666666663</v>
      </c>
      <c r="F110" s="10">
        <v>1</v>
      </c>
      <c r="G110" s="17">
        <f>(F110/Budget!$B$4)*H110</f>
        <v>4.1666666666666669E-4</v>
      </c>
      <c r="H110" s="17">
        <v>1</v>
      </c>
      <c r="I110" s="8">
        <v>1</v>
      </c>
      <c r="J110" s="8" t="e">
        <v>#DIV/0!</v>
      </c>
      <c r="K110" s="11" t="e">
        <f>#REF!/E110</f>
        <v>#REF!</v>
      </c>
    </row>
    <row r="111" spans="1:11" ht="15.75" customHeight="1" x14ac:dyDescent="0.25">
      <c r="A111">
        <v>110</v>
      </c>
      <c r="B111" t="s">
        <v>399</v>
      </c>
      <c r="C111" t="s">
        <v>82</v>
      </c>
      <c r="D111">
        <v>10</v>
      </c>
      <c r="E111" s="10">
        <f>G111*Budget!$B$4*Budget!$F$3</f>
        <v>0.66666666666666663</v>
      </c>
      <c r="F111" s="10">
        <v>1</v>
      </c>
      <c r="G111" s="17">
        <f>(F111/Budget!$B$4)*H111</f>
        <v>4.1666666666666669E-4</v>
      </c>
      <c r="H111" s="17">
        <v>1</v>
      </c>
      <c r="I111" s="8">
        <v>1</v>
      </c>
      <c r="J111" s="8" t="e">
        <v>#DIV/0!</v>
      </c>
      <c r="K111" s="11" t="e">
        <f>#REF!/E111</f>
        <v>#REF!</v>
      </c>
    </row>
    <row r="112" spans="1:11" ht="15.75" customHeight="1" x14ac:dyDescent="0.25">
      <c r="A112">
        <v>111</v>
      </c>
      <c r="B112" t="s">
        <v>317</v>
      </c>
      <c r="C112" t="s">
        <v>69</v>
      </c>
      <c r="D112">
        <v>8</v>
      </c>
      <c r="E112" s="10">
        <f>G112*Budget!$B$4*Budget!$F$3</f>
        <v>0.66666666666666663</v>
      </c>
      <c r="F112" s="10">
        <v>1</v>
      </c>
      <c r="G112" s="17">
        <f>(F112/Budget!$B$4)*H112</f>
        <v>4.1666666666666669E-4</v>
      </c>
      <c r="H112" s="17">
        <v>1</v>
      </c>
      <c r="I112" s="8">
        <v>1</v>
      </c>
      <c r="J112" s="8" t="e">
        <v>#DIV/0!</v>
      </c>
      <c r="K112" s="11" t="e">
        <f>#REF!/E112</f>
        <v>#REF!</v>
      </c>
    </row>
    <row r="113" spans="1:11" ht="15.75" customHeight="1" x14ac:dyDescent="0.25">
      <c r="A113">
        <v>112</v>
      </c>
      <c r="B113" t="s">
        <v>400</v>
      </c>
      <c r="C113" t="s">
        <v>71</v>
      </c>
      <c r="D113">
        <v>8</v>
      </c>
      <c r="E113" s="10">
        <f>G113*Budget!$B$4*Budget!$F$3</f>
        <v>0.66666666666666663</v>
      </c>
      <c r="F113" s="10">
        <v>1</v>
      </c>
      <c r="G113" s="17">
        <f>(F113/Budget!$B$4)*H113</f>
        <v>4.1666666666666669E-4</v>
      </c>
      <c r="H113" s="17">
        <v>1</v>
      </c>
      <c r="I113" s="8">
        <v>1</v>
      </c>
      <c r="J113" s="8" t="e">
        <v>#DIV/0!</v>
      </c>
      <c r="K113" s="11" t="e">
        <f>#REF!/E113</f>
        <v>#REF!</v>
      </c>
    </row>
    <row r="114" spans="1:11" ht="15.75" customHeight="1" x14ac:dyDescent="0.25">
      <c r="A114">
        <v>113</v>
      </c>
      <c r="B114" t="s">
        <v>401</v>
      </c>
      <c r="C114" t="s">
        <v>86</v>
      </c>
      <c r="D114">
        <v>12</v>
      </c>
      <c r="E114" s="10">
        <f>G114*Budget!$B$4*Budget!$F$3</f>
        <v>0.66666666666666663</v>
      </c>
      <c r="F114" s="10">
        <v>1</v>
      </c>
      <c r="G114" s="17">
        <f>(F114/Budget!$B$4)*H114</f>
        <v>4.1666666666666669E-4</v>
      </c>
      <c r="H114" s="17">
        <v>1</v>
      </c>
      <c r="I114" s="8">
        <v>1</v>
      </c>
      <c r="J114" s="8" t="e">
        <v>#DIV/0!</v>
      </c>
      <c r="K114" s="11" t="e">
        <f>#REF!/E114</f>
        <v>#REF!</v>
      </c>
    </row>
    <row r="115" spans="1:11" ht="15.75" customHeight="1" x14ac:dyDescent="0.25">
      <c r="A115">
        <v>114</v>
      </c>
      <c r="B115" t="s">
        <v>315</v>
      </c>
      <c r="C115" t="s">
        <v>85</v>
      </c>
      <c r="D115">
        <v>8</v>
      </c>
      <c r="E115" s="10">
        <f>G115*Budget!$B$4*Budget!$F$3</f>
        <v>0.66666666666666663</v>
      </c>
      <c r="F115" s="10">
        <v>1</v>
      </c>
      <c r="G115" s="17">
        <f>(F115/Budget!$B$4)*H115</f>
        <v>4.1666666666666669E-4</v>
      </c>
      <c r="H115" s="17">
        <v>1</v>
      </c>
      <c r="I115" s="8">
        <v>1</v>
      </c>
      <c r="J115" s="8" t="e">
        <v>#DIV/0!</v>
      </c>
      <c r="K115" s="11" t="e">
        <f>#REF!/E115</f>
        <v>#REF!</v>
      </c>
    </row>
    <row r="116" spans="1:11" ht="15.75" customHeight="1" x14ac:dyDescent="0.25">
      <c r="A116">
        <v>115</v>
      </c>
      <c r="B116" t="s">
        <v>292</v>
      </c>
      <c r="C116" t="s">
        <v>89</v>
      </c>
      <c r="D116">
        <v>14</v>
      </c>
      <c r="E116" s="10">
        <f>G116*Budget!$B$4*Budget!$F$3</f>
        <v>0.66666666666666663</v>
      </c>
      <c r="F116" s="10">
        <v>1</v>
      </c>
      <c r="G116" s="17">
        <f>(F116/Budget!$B$4)*H116</f>
        <v>4.1666666666666669E-4</v>
      </c>
      <c r="H116" s="17">
        <v>1</v>
      </c>
      <c r="I116" s="8">
        <v>1</v>
      </c>
      <c r="J116" s="8" t="e">
        <v>#DIV/0!</v>
      </c>
      <c r="K116" s="11" t="e">
        <f>#REF!/E116</f>
        <v>#REF!</v>
      </c>
    </row>
    <row r="117" spans="1:11" ht="15.75" customHeight="1" x14ac:dyDescent="0.25">
      <c r="A117">
        <v>116</v>
      </c>
      <c r="B117" t="s">
        <v>316</v>
      </c>
      <c r="C117" t="s">
        <v>77</v>
      </c>
      <c r="D117">
        <v>12</v>
      </c>
      <c r="E117" s="10">
        <f>G117*Budget!$B$4*Budget!$F$3</f>
        <v>0.66666666666666663</v>
      </c>
      <c r="F117" s="10">
        <v>1</v>
      </c>
      <c r="G117" s="17">
        <f>(F117/Budget!$B$4)*H117</f>
        <v>4.1666666666666669E-4</v>
      </c>
      <c r="H117" s="17">
        <v>1</v>
      </c>
      <c r="I117" s="8">
        <v>1</v>
      </c>
      <c r="J117" s="8" t="e">
        <v>#DIV/0!</v>
      </c>
      <c r="K117" s="11" t="e">
        <f>#REF!/E117</f>
        <v>#REF!</v>
      </c>
    </row>
    <row r="118" spans="1:11" ht="15.75" customHeight="1" x14ac:dyDescent="0.25">
      <c r="A118">
        <v>117</v>
      </c>
      <c r="B118" t="s">
        <v>37</v>
      </c>
      <c r="C118" t="s">
        <v>87</v>
      </c>
      <c r="D118">
        <v>7</v>
      </c>
      <c r="E118" s="10">
        <f>G118*Budget!$B$4*Budget!$F$3</f>
        <v>0.66666666666666663</v>
      </c>
      <c r="F118" s="10">
        <v>1</v>
      </c>
      <c r="G118" s="17">
        <f>(F118/Budget!$B$4)*H118</f>
        <v>4.1666666666666669E-4</v>
      </c>
      <c r="H118" s="17">
        <v>1</v>
      </c>
      <c r="I118" s="8">
        <v>1</v>
      </c>
      <c r="J118" s="8" t="e">
        <v>#DIV/0!</v>
      </c>
      <c r="K118" s="11" t="e">
        <f>#REF!/E118</f>
        <v>#REF!</v>
      </c>
    </row>
    <row r="119" spans="1:11" ht="15.75" customHeight="1" x14ac:dyDescent="0.25">
      <c r="A119">
        <v>118</v>
      </c>
      <c r="B119" t="s">
        <v>319</v>
      </c>
      <c r="C119" t="s">
        <v>75</v>
      </c>
      <c r="D119">
        <v>8</v>
      </c>
      <c r="E119" s="10">
        <f>G119*Budget!$B$4*Budget!$F$3</f>
        <v>0.66666666666666663</v>
      </c>
      <c r="F119" s="10">
        <v>1</v>
      </c>
      <c r="G119" s="17">
        <f>(F119/Budget!$B$4)*H119</f>
        <v>4.1666666666666669E-4</v>
      </c>
      <c r="H119" s="17">
        <v>1</v>
      </c>
      <c r="I119" s="8">
        <v>1</v>
      </c>
      <c r="J119" s="8" t="e">
        <v>#DIV/0!</v>
      </c>
      <c r="K119" s="11" t="e">
        <f>#REF!/E119</f>
        <v>#REF!</v>
      </c>
    </row>
    <row r="120" spans="1:11" ht="15.75" customHeight="1" x14ac:dyDescent="0.25">
      <c r="A120">
        <v>119</v>
      </c>
      <c r="B120" t="s">
        <v>298</v>
      </c>
      <c r="C120" t="s">
        <v>78</v>
      </c>
      <c r="D120">
        <v>12</v>
      </c>
      <c r="E120" s="10">
        <f>G120*Budget!$B$4*Budget!$F$3</f>
        <v>0.66666666666666663</v>
      </c>
      <c r="F120" s="10">
        <v>1</v>
      </c>
      <c r="G120" s="17">
        <f>(F120/Budget!$B$4)*H120</f>
        <v>4.1666666666666669E-4</v>
      </c>
      <c r="H120" s="17">
        <v>1</v>
      </c>
      <c r="I120" s="8">
        <v>1</v>
      </c>
      <c r="J120" s="8" t="e">
        <v>#DIV/0!</v>
      </c>
      <c r="K120" s="11" t="e">
        <f>#REF!/E120</f>
        <v>#REF!</v>
      </c>
    </row>
    <row r="121" spans="1:11" ht="15.75" customHeight="1" x14ac:dyDescent="0.25">
      <c r="A121">
        <v>120</v>
      </c>
      <c r="B121" t="s">
        <v>305</v>
      </c>
      <c r="C121" t="s">
        <v>92</v>
      </c>
      <c r="D121">
        <v>12</v>
      </c>
      <c r="E121" s="10">
        <f>G121*Budget!$B$4*Budget!$F$3</f>
        <v>0.66666666666666663</v>
      </c>
      <c r="F121" s="10">
        <v>1</v>
      </c>
      <c r="G121" s="17">
        <f>(F121/Budget!$B$4)*H121</f>
        <v>4.1666666666666669E-4</v>
      </c>
      <c r="H121" s="17">
        <v>1</v>
      </c>
      <c r="I121" s="8">
        <v>1</v>
      </c>
      <c r="J121" s="8" t="e">
        <v>#DIV/0!</v>
      </c>
      <c r="K121" s="11" t="e">
        <f>#REF!/E121</f>
        <v>#REF!</v>
      </c>
    </row>
    <row r="122" spans="1:11" ht="15.75" customHeight="1" x14ac:dyDescent="0.25">
      <c r="A122">
        <v>121</v>
      </c>
      <c r="B122" t="s">
        <v>106</v>
      </c>
      <c r="C122" t="s">
        <v>82</v>
      </c>
      <c r="D122">
        <v>10</v>
      </c>
      <c r="E122" s="10">
        <f>G122*Budget!$B$4*Budget!$F$3</f>
        <v>0.66666666666666663</v>
      </c>
      <c r="F122" s="10">
        <v>1</v>
      </c>
      <c r="G122" s="17">
        <f>(F122/Budget!$B$4)*H122</f>
        <v>4.1666666666666669E-4</v>
      </c>
      <c r="H122" s="17">
        <v>1</v>
      </c>
      <c r="I122" s="8">
        <v>1</v>
      </c>
      <c r="J122" s="8" t="e">
        <v>#DIV/0!</v>
      </c>
      <c r="K122" s="11" t="e">
        <f>#REF!/E122</f>
        <v>#REF!</v>
      </c>
    </row>
    <row r="123" spans="1:11" ht="15.75" customHeight="1" x14ac:dyDescent="0.25">
      <c r="A123">
        <v>122</v>
      </c>
      <c r="B123" t="s">
        <v>402</v>
      </c>
      <c r="C123" t="s">
        <v>93</v>
      </c>
      <c r="D123">
        <v>6</v>
      </c>
      <c r="E123" s="10">
        <f>G123*Budget!$B$4*Budget!$F$3</f>
        <v>0.66666666666666663</v>
      </c>
      <c r="F123" s="10">
        <v>1</v>
      </c>
      <c r="G123" s="17">
        <f>(F123/Budget!$B$4)*H123</f>
        <v>4.1666666666666669E-4</v>
      </c>
      <c r="H123" s="17">
        <v>1</v>
      </c>
      <c r="I123" s="8">
        <v>1</v>
      </c>
      <c r="J123" s="8" t="e">
        <v>#DIV/0!</v>
      </c>
      <c r="K123" s="11" t="e">
        <f>#REF!/E123</f>
        <v>#REF!</v>
      </c>
    </row>
    <row r="124" spans="1:11" ht="15.75" customHeight="1" x14ac:dyDescent="0.25">
      <c r="A124">
        <v>123</v>
      </c>
      <c r="B124" t="s">
        <v>403</v>
      </c>
      <c r="C124" t="s">
        <v>74</v>
      </c>
      <c r="D124">
        <v>10</v>
      </c>
      <c r="E124" s="10">
        <f>G124*Budget!$B$4*Budget!$F$3</f>
        <v>0.66666666666666663</v>
      </c>
      <c r="F124" s="10">
        <v>1</v>
      </c>
      <c r="G124" s="17">
        <f>(F124/Budget!$B$4)*H124</f>
        <v>4.1666666666666669E-4</v>
      </c>
      <c r="H124" s="17">
        <v>1</v>
      </c>
      <c r="I124" s="8">
        <v>1</v>
      </c>
      <c r="J124" s="8" t="e">
        <v>#DIV/0!</v>
      </c>
      <c r="K124" s="11" t="e">
        <f>#REF!/E124</f>
        <v>#REF!</v>
      </c>
    </row>
    <row r="125" spans="1:11" ht="15.75" customHeight="1" x14ac:dyDescent="0.25">
      <c r="A125">
        <v>124</v>
      </c>
      <c r="B125" t="s">
        <v>404</v>
      </c>
      <c r="C125" t="s">
        <v>67</v>
      </c>
      <c r="D125">
        <v>5</v>
      </c>
      <c r="E125" s="10">
        <f>G125*Budget!$B$4*Budget!$F$3</f>
        <v>0.66666666666666663</v>
      </c>
      <c r="F125" s="10">
        <v>1</v>
      </c>
      <c r="G125" s="17">
        <f>(F125/Budget!$B$4)*H125</f>
        <v>4.1666666666666669E-4</v>
      </c>
      <c r="H125" s="17">
        <v>1</v>
      </c>
      <c r="I125" s="8">
        <v>1</v>
      </c>
      <c r="J125" s="8" t="e">
        <v>#DIV/0!</v>
      </c>
      <c r="K125" s="11" t="e">
        <f>#REF!/E125</f>
        <v>#REF!</v>
      </c>
    </row>
    <row r="126" spans="1:11" ht="15.75" customHeight="1" x14ac:dyDescent="0.25">
      <c r="A126">
        <v>125</v>
      </c>
      <c r="B126" t="s">
        <v>405</v>
      </c>
      <c r="C126" t="s">
        <v>87</v>
      </c>
      <c r="D126">
        <v>7</v>
      </c>
      <c r="E126" s="10">
        <f>G126*Budget!$B$4*Budget!$F$3</f>
        <v>0.66666666666666663</v>
      </c>
      <c r="F126" s="10">
        <v>1</v>
      </c>
      <c r="G126" s="17">
        <f>(F126/Budget!$B$4)*H126</f>
        <v>4.1666666666666669E-4</v>
      </c>
      <c r="H126" s="17">
        <v>1</v>
      </c>
      <c r="I126" s="8">
        <v>1</v>
      </c>
      <c r="J126" s="8" t="e">
        <v>#DIV/0!</v>
      </c>
      <c r="K126" s="11" t="e">
        <f>#REF!/E126</f>
        <v>#REF!</v>
      </c>
    </row>
    <row r="127" spans="1:11" ht="15.75" customHeight="1" x14ac:dyDescent="0.25">
      <c r="A127">
        <v>126</v>
      </c>
      <c r="B127" t="s">
        <v>406</v>
      </c>
      <c r="C127" t="s">
        <v>79</v>
      </c>
      <c r="D127">
        <v>6</v>
      </c>
      <c r="E127" s="10">
        <f>G127*Budget!$B$4*Budget!$F$3</f>
        <v>0.66666666666666663</v>
      </c>
      <c r="F127" s="10">
        <v>1</v>
      </c>
      <c r="G127" s="17">
        <f>(F127/Budget!$B$4)*H127</f>
        <v>4.1666666666666669E-4</v>
      </c>
      <c r="H127" s="17">
        <v>1</v>
      </c>
      <c r="I127" s="8">
        <v>1</v>
      </c>
      <c r="J127" s="8" t="e">
        <v>#DIV/0!</v>
      </c>
      <c r="K127" s="11" t="e">
        <f>#REF!/E127</f>
        <v>#REF!</v>
      </c>
    </row>
    <row r="128" spans="1:11" ht="15.75" customHeight="1" x14ac:dyDescent="0.25">
      <c r="A128">
        <v>127</v>
      </c>
      <c r="B128" t="s">
        <v>407</v>
      </c>
      <c r="C128" t="s">
        <v>84</v>
      </c>
      <c r="D128">
        <v>8</v>
      </c>
      <c r="E128" s="10">
        <f>G128*Budget!$B$4*Budget!$F$3</f>
        <v>0.66666666666666663</v>
      </c>
      <c r="F128" s="10">
        <v>1</v>
      </c>
      <c r="G128" s="17">
        <f>(F128/Budget!$B$4)*H128</f>
        <v>4.1666666666666669E-4</v>
      </c>
      <c r="H128" s="17">
        <v>1</v>
      </c>
      <c r="I128" s="8">
        <v>1</v>
      </c>
      <c r="J128" s="8" t="e">
        <v>#DIV/0!</v>
      </c>
      <c r="K128" s="11" t="e">
        <f>#REF!/E128</f>
        <v>#REF!</v>
      </c>
    </row>
    <row r="129" spans="1:11" ht="15.75" customHeight="1" x14ac:dyDescent="0.25">
      <c r="A129">
        <v>128</v>
      </c>
      <c r="B129" t="s">
        <v>408</v>
      </c>
      <c r="C129" t="s">
        <v>93</v>
      </c>
      <c r="D129">
        <v>6</v>
      </c>
      <c r="E129" s="10">
        <f>G129*Budget!$B$4*Budget!$F$3</f>
        <v>0.66666666666666663</v>
      </c>
      <c r="F129" s="10">
        <v>1</v>
      </c>
      <c r="G129" s="17">
        <f>(F129/Budget!$B$4)*H129</f>
        <v>4.1666666666666669E-4</v>
      </c>
      <c r="H129" s="17">
        <v>1</v>
      </c>
      <c r="I129" s="8">
        <v>1</v>
      </c>
      <c r="J129" s="8" t="e">
        <v>#DIV/0!</v>
      </c>
      <c r="K129" s="11" t="e">
        <f>#REF!/E129</f>
        <v>#REF!</v>
      </c>
    </row>
    <row r="130" spans="1:11" ht="15.75" customHeight="1" x14ac:dyDescent="0.25">
      <c r="A130">
        <v>129</v>
      </c>
      <c r="B130" t="s">
        <v>202</v>
      </c>
      <c r="C130" t="s">
        <v>85</v>
      </c>
      <c r="D130">
        <v>8</v>
      </c>
      <c r="E130" s="10">
        <f>G130*Budget!$B$4*Budget!$F$3</f>
        <v>0.66666666666666663</v>
      </c>
      <c r="F130" s="10">
        <v>1</v>
      </c>
      <c r="G130" s="17">
        <f>(F130/Budget!$B$4)*H130</f>
        <v>4.1666666666666669E-4</v>
      </c>
      <c r="H130" s="17">
        <v>1</v>
      </c>
      <c r="I130" s="8">
        <v>1</v>
      </c>
      <c r="J130" s="8" t="e">
        <v>#DIV/0!</v>
      </c>
      <c r="K130" s="11" t="e">
        <f>#REF!/E130</f>
        <v>#REF!</v>
      </c>
    </row>
    <row r="131" spans="1:11" ht="15.75" customHeight="1" x14ac:dyDescent="0.25">
      <c r="A131">
        <v>130</v>
      </c>
      <c r="B131" t="s">
        <v>142</v>
      </c>
      <c r="C131" t="s">
        <v>87</v>
      </c>
      <c r="D131">
        <v>7</v>
      </c>
      <c r="E131" s="10">
        <f>G131*Budget!$B$4*Budget!$F$3</f>
        <v>0.66666666666666663</v>
      </c>
      <c r="F131" s="10">
        <v>1</v>
      </c>
      <c r="G131" s="17">
        <f>(F131/Budget!$B$4)*H131</f>
        <v>4.1666666666666669E-4</v>
      </c>
      <c r="H131" s="17">
        <v>1</v>
      </c>
      <c r="I131" s="8">
        <v>1</v>
      </c>
      <c r="J131" s="8" t="e">
        <v>#DIV/0!</v>
      </c>
      <c r="K131" s="11" t="e">
        <f>#REF!/E131</f>
        <v>#REF!</v>
      </c>
    </row>
    <row r="132" spans="1:11" ht="15.75" customHeight="1" x14ac:dyDescent="0.25">
      <c r="A132">
        <v>131</v>
      </c>
      <c r="B132" t="s">
        <v>207</v>
      </c>
      <c r="C132" t="s">
        <v>74</v>
      </c>
      <c r="D132">
        <v>10</v>
      </c>
      <c r="E132" s="10">
        <f>G132*Budget!$B$4*Budget!$F$3</f>
        <v>0.66666666666666663</v>
      </c>
      <c r="F132" s="10">
        <v>1</v>
      </c>
      <c r="G132" s="17">
        <f>(F132/Budget!$B$4)*H132</f>
        <v>4.1666666666666669E-4</v>
      </c>
      <c r="H132" s="17">
        <v>1</v>
      </c>
      <c r="I132" s="8">
        <v>1</v>
      </c>
      <c r="J132" s="8" t="e">
        <v>#DIV/0!</v>
      </c>
      <c r="K132" s="11" t="e">
        <f>#REF!/E132</f>
        <v>#REF!</v>
      </c>
    </row>
    <row r="133" spans="1:11" ht="15.75" customHeight="1" x14ac:dyDescent="0.25">
      <c r="A133">
        <v>132</v>
      </c>
      <c r="B133" t="s">
        <v>409</v>
      </c>
      <c r="C133" t="s">
        <v>80</v>
      </c>
      <c r="D133">
        <v>5</v>
      </c>
      <c r="E133" s="10">
        <f>G133*Budget!$B$4*Budget!$F$3</f>
        <v>0.66666666666666663</v>
      </c>
      <c r="F133" s="10">
        <v>1</v>
      </c>
      <c r="G133" s="17">
        <f>(F133/Budget!$B$4)*H133</f>
        <v>4.1666666666666669E-4</v>
      </c>
      <c r="H133" s="17">
        <v>1</v>
      </c>
      <c r="I133" s="8">
        <v>1</v>
      </c>
      <c r="J133" s="8" t="e">
        <v>#DIV/0!</v>
      </c>
      <c r="K133" s="11" t="e">
        <f>#REF!/E133</f>
        <v>#REF!</v>
      </c>
    </row>
    <row r="134" spans="1:11" ht="15.75" customHeight="1" x14ac:dyDescent="0.25">
      <c r="A134">
        <v>133</v>
      </c>
      <c r="B134" t="s">
        <v>164</v>
      </c>
      <c r="C134" t="s">
        <v>67</v>
      </c>
      <c r="D134">
        <v>5</v>
      </c>
      <c r="E134" s="10">
        <f>G134*Budget!$B$4*Budget!$F$3</f>
        <v>0.66666666666666663</v>
      </c>
      <c r="F134" s="10">
        <v>1</v>
      </c>
      <c r="G134" s="17">
        <f>(F134/Budget!$B$4)*H134</f>
        <v>4.1666666666666669E-4</v>
      </c>
      <c r="H134" s="17">
        <v>1</v>
      </c>
      <c r="I134" s="8">
        <v>1</v>
      </c>
      <c r="J134" s="8" t="e">
        <v>#DIV/0!</v>
      </c>
      <c r="K134" s="11" t="e">
        <f>#REF!/E134</f>
        <v>#REF!</v>
      </c>
    </row>
    <row r="135" spans="1:11" ht="15.75" customHeight="1" x14ac:dyDescent="0.25">
      <c r="A135">
        <v>134</v>
      </c>
      <c r="B135" t="s">
        <v>171</v>
      </c>
      <c r="C135" t="s">
        <v>95</v>
      </c>
      <c r="D135">
        <v>9</v>
      </c>
      <c r="E135" s="10">
        <f>G135*Budget!$B$4*Budget!$F$3</f>
        <v>0.66666666666666663</v>
      </c>
      <c r="F135" s="10">
        <v>1</v>
      </c>
      <c r="G135" s="17">
        <f>(F135/Budget!$B$4)*H135</f>
        <v>4.1666666666666669E-4</v>
      </c>
      <c r="H135" s="17">
        <v>1</v>
      </c>
      <c r="I135" s="8">
        <v>1</v>
      </c>
      <c r="J135" s="8" t="e">
        <v>#DIV/0!</v>
      </c>
      <c r="K135" s="11" t="e">
        <f>#REF!/E135</f>
        <v>#REF!</v>
      </c>
    </row>
    <row r="136" spans="1:11" ht="15.75" customHeight="1" x14ac:dyDescent="0.25">
      <c r="A136">
        <v>135</v>
      </c>
      <c r="B136" t="s">
        <v>172</v>
      </c>
      <c r="C136" t="s">
        <v>78</v>
      </c>
      <c r="D136">
        <v>12</v>
      </c>
      <c r="E136" s="10">
        <f>G136*Budget!$B$4*Budget!$F$3</f>
        <v>0.66666666666666663</v>
      </c>
      <c r="F136" s="10">
        <v>1</v>
      </c>
      <c r="G136" s="17">
        <f>(F136/Budget!$B$4)*H136</f>
        <v>4.1666666666666669E-4</v>
      </c>
      <c r="H136" s="17">
        <v>1</v>
      </c>
      <c r="I136" s="8">
        <v>1</v>
      </c>
      <c r="J136" s="8" t="e">
        <v>#DIV/0!</v>
      </c>
      <c r="K136" s="11" t="e">
        <f>#REF!/E136</f>
        <v>#REF!</v>
      </c>
    </row>
    <row r="137" spans="1:11" ht="15.75" customHeight="1" x14ac:dyDescent="0.25">
      <c r="A137">
        <v>136</v>
      </c>
      <c r="B137" t="s">
        <v>410</v>
      </c>
      <c r="C137" t="s">
        <v>82</v>
      </c>
      <c r="D137">
        <v>10</v>
      </c>
      <c r="E137" s="10">
        <f>G137*Budget!$B$4*Budget!$F$3</f>
        <v>0.66666666666666663</v>
      </c>
      <c r="F137" s="10">
        <v>1</v>
      </c>
      <c r="G137" s="17">
        <f>(F137/Budget!$B$4)*H137</f>
        <v>4.1666666666666669E-4</v>
      </c>
      <c r="H137" s="17">
        <v>1</v>
      </c>
      <c r="I137" s="8">
        <v>1</v>
      </c>
      <c r="J137" s="8" t="e">
        <v>#DIV/0!</v>
      </c>
      <c r="K137" s="11" t="e">
        <f>#REF!/E137</f>
        <v>#REF!</v>
      </c>
    </row>
    <row r="138" spans="1:11" ht="15.75" customHeight="1" x14ac:dyDescent="0.25">
      <c r="A138">
        <v>137</v>
      </c>
      <c r="B138" t="s">
        <v>300</v>
      </c>
      <c r="C138" t="s">
        <v>88</v>
      </c>
      <c r="D138">
        <v>10</v>
      </c>
      <c r="E138" s="10">
        <f>G138*Budget!$B$4*Budget!$F$3</f>
        <v>0.66666666666666663</v>
      </c>
      <c r="F138" s="10">
        <v>1</v>
      </c>
      <c r="G138" s="17">
        <f>(F138/Budget!$B$4)*H138</f>
        <v>4.1666666666666669E-4</v>
      </c>
      <c r="H138" s="17">
        <v>1</v>
      </c>
      <c r="I138" s="8">
        <v>1</v>
      </c>
      <c r="J138" s="8" t="e">
        <v>#DIV/0!</v>
      </c>
      <c r="K138" s="11" t="e">
        <f>#REF!/E138</f>
        <v>#REF!</v>
      </c>
    </row>
    <row r="139" spans="1:11" ht="15.75" customHeight="1" x14ac:dyDescent="0.25">
      <c r="A139">
        <v>138</v>
      </c>
      <c r="B139" t="s">
        <v>411</v>
      </c>
      <c r="C139" t="s">
        <v>86</v>
      </c>
      <c r="D139">
        <v>12</v>
      </c>
      <c r="E139" s="10">
        <f>G139*Budget!$B$4*Budget!$F$3</f>
        <v>0.66666666666666663</v>
      </c>
      <c r="F139" s="10">
        <v>1</v>
      </c>
      <c r="G139" s="17">
        <f>(F139/Budget!$B$4)*H139</f>
        <v>4.1666666666666669E-4</v>
      </c>
      <c r="H139" s="17">
        <v>1</v>
      </c>
      <c r="I139" s="8">
        <v>1</v>
      </c>
      <c r="J139" s="8" t="e">
        <v>#DIV/0!</v>
      </c>
      <c r="K139" s="11" t="e">
        <f>#REF!/E139</f>
        <v>#REF!</v>
      </c>
    </row>
    <row r="140" spans="1:11" ht="15.75" customHeight="1" x14ac:dyDescent="0.25">
      <c r="A140">
        <v>139</v>
      </c>
      <c r="B140" t="s">
        <v>26</v>
      </c>
      <c r="C140" t="s">
        <v>66</v>
      </c>
      <c r="D140">
        <v>10</v>
      </c>
      <c r="E140" s="10">
        <f>G140*Budget!$B$4*Budget!$F$3</f>
        <v>0.66666666666666663</v>
      </c>
      <c r="F140" s="10">
        <v>1</v>
      </c>
      <c r="G140" s="17">
        <f>(F140/Budget!$B$4)*H140</f>
        <v>4.1666666666666669E-4</v>
      </c>
      <c r="H140" s="17">
        <v>1</v>
      </c>
      <c r="I140" s="8">
        <v>1</v>
      </c>
      <c r="J140" s="8" t="e">
        <v>#DIV/0!</v>
      </c>
      <c r="K140" s="11" t="e">
        <f>#REF!/E140</f>
        <v>#REF!</v>
      </c>
    </row>
    <row r="141" spans="1:11" ht="15.75" customHeight="1" x14ac:dyDescent="0.25">
      <c r="A141">
        <v>140</v>
      </c>
      <c r="B141" t="s">
        <v>412</v>
      </c>
      <c r="C141" t="s">
        <v>88</v>
      </c>
      <c r="D141">
        <v>10</v>
      </c>
      <c r="E141" s="10">
        <f>G141*Budget!$B$4*Budget!$F$3</f>
        <v>0.66666666666666663</v>
      </c>
      <c r="F141" s="10">
        <v>1</v>
      </c>
      <c r="G141" s="17">
        <f>(F141/Budget!$B$4)*H141</f>
        <v>4.1666666666666669E-4</v>
      </c>
      <c r="H141" s="17">
        <v>1</v>
      </c>
      <c r="I141" s="8">
        <v>1</v>
      </c>
      <c r="J141" s="8" t="e">
        <v>#DIV/0!</v>
      </c>
      <c r="K141" s="11" t="e">
        <f>#REF!/E141</f>
        <v>#REF!</v>
      </c>
    </row>
    <row r="142" spans="1:11" ht="15.75" customHeight="1" x14ac:dyDescent="0.25">
      <c r="A142">
        <v>141</v>
      </c>
      <c r="B142" t="s">
        <v>299</v>
      </c>
      <c r="C142" t="s">
        <v>91</v>
      </c>
      <c r="D142">
        <v>14</v>
      </c>
      <c r="E142" s="10">
        <f>G142*Budget!$B$4*Budget!$F$3</f>
        <v>0.66666666666666663</v>
      </c>
      <c r="F142" s="10">
        <v>1</v>
      </c>
      <c r="G142" s="17">
        <f>(F142/Budget!$B$4)*H142</f>
        <v>4.1666666666666669E-4</v>
      </c>
      <c r="H142" s="17">
        <v>1</v>
      </c>
      <c r="I142" s="8">
        <v>1</v>
      </c>
      <c r="J142" s="8" t="e">
        <v>#DIV/0!</v>
      </c>
      <c r="K142" s="11" t="e">
        <f>#REF!/E142</f>
        <v>#REF!</v>
      </c>
    </row>
    <row r="143" spans="1:11" ht="15.75" customHeight="1" x14ac:dyDescent="0.25">
      <c r="A143">
        <v>142</v>
      </c>
      <c r="B143" t="s">
        <v>104</v>
      </c>
      <c r="C143" t="s">
        <v>96</v>
      </c>
      <c r="D143">
        <v>9</v>
      </c>
      <c r="E143" s="10">
        <f>G143*Budget!$B$4*Budget!$F$3</f>
        <v>0.66666666666666663</v>
      </c>
      <c r="F143" s="10">
        <v>1</v>
      </c>
      <c r="G143" s="17">
        <f>(F143/Budget!$B$4)*H143</f>
        <v>4.1666666666666669E-4</v>
      </c>
      <c r="H143" s="17">
        <v>1</v>
      </c>
      <c r="I143" s="8">
        <v>1</v>
      </c>
      <c r="J143" s="8" t="e">
        <v>#DIV/0!</v>
      </c>
      <c r="K143" s="11" t="e">
        <f>#REF!/E143</f>
        <v>#REF!</v>
      </c>
    </row>
    <row r="144" spans="1:11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</sheetData>
  <pageMargins left="0.7" right="0.7" top="0.75" bottom="0.75" header="0" footer="0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R964"/>
  <sheetViews>
    <sheetView workbookViewId="0">
      <selection activeCell="B10" sqref="B10"/>
    </sheetView>
  </sheetViews>
  <sheetFormatPr defaultColWidth="14.42578125" defaultRowHeight="15" customHeight="1" x14ac:dyDescent="0.25"/>
  <cols>
    <col min="1" max="1" width="12.7109375" customWidth="1"/>
    <col min="2" max="2" width="17" bestFit="1" customWidth="1"/>
    <col min="3" max="3" width="5.85546875" bestFit="1" customWidth="1"/>
    <col min="4" max="4" width="4.28515625" bestFit="1" customWidth="1"/>
    <col min="5" max="5" width="7.28515625" bestFit="1" customWidth="1"/>
    <col min="6" max="9" width="8.7109375" hidden="1" customWidth="1"/>
    <col min="10" max="10" width="8.7109375" style="13" customWidth="1"/>
    <col min="11" max="26" width="8.7109375" customWidth="1"/>
  </cols>
  <sheetData>
    <row r="1" spans="1:18" x14ac:dyDescent="0.25">
      <c r="A1" s="19" t="s">
        <v>3</v>
      </c>
      <c r="B1" s="19" t="s">
        <v>5</v>
      </c>
      <c r="C1" s="19" t="s">
        <v>44</v>
      </c>
      <c r="D1" s="19" t="s">
        <v>107</v>
      </c>
      <c r="E1" s="21" t="s">
        <v>1</v>
      </c>
      <c r="F1" s="19"/>
      <c r="G1" s="19"/>
      <c r="H1" s="19"/>
      <c r="I1" s="19"/>
      <c r="J1" s="23"/>
      <c r="O1" s="26" t="s">
        <v>180</v>
      </c>
      <c r="P1" s="26"/>
      <c r="Q1" s="26"/>
      <c r="R1" s="25"/>
    </row>
    <row r="2" spans="1:18" x14ac:dyDescent="0.25">
      <c r="A2">
        <v>1</v>
      </c>
      <c r="B2" t="s">
        <v>177</v>
      </c>
      <c r="C2" t="s">
        <v>69</v>
      </c>
      <c r="D2">
        <v>8</v>
      </c>
      <c r="E2" s="6">
        <f>G2*Budget!$B$4*Budget!$F$3</f>
        <v>45</v>
      </c>
      <c r="F2" s="6">
        <v>30</v>
      </c>
      <c r="G2">
        <f>(F2/Budget!$B$4)*J2</f>
        <v>2.8125000000000001E-2</v>
      </c>
      <c r="J2" s="13">
        <v>2.25</v>
      </c>
      <c r="O2" s="14" t="s">
        <v>181</v>
      </c>
      <c r="R2" s="27">
        <f>Budget!B2</f>
        <v>200</v>
      </c>
    </row>
    <row r="3" spans="1:18" x14ac:dyDescent="0.25">
      <c r="A3">
        <f t="shared" ref="A3:A36" si="0">A2+1</f>
        <v>2</v>
      </c>
      <c r="B3" t="s">
        <v>320</v>
      </c>
      <c r="C3" t="s">
        <v>94</v>
      </c>
      <c r="D3">
        <v>8</v>
      </c>
      <c r="E3" s="6">
        <f>G3*Budget!$B$4*Budget!$F$3</f>
        <v>30.8</v>
      </c>
      <c r="F3" s="6">
        <v>22</v>
      </c>
      <c r="G3">
        <f>(F3/Budget!$B$4)*J3</f>
        <v>1.925E-2</v>
      </c>
      <c r="J3" s="13">
        <v>2.1</v>
      </c>
      <c r="O3" s="14" t="s">
        <v>182</v>
      </c>
      <c r="R3" s="26">
        <f>Budget!B1</f>
        <v>12</v>
      </c>
    </row>
    <row r="4" spans="1:18" x14ac:dyDescent="0.25">
      <c r="A4">
        <f t="shared" si="0"/>
        <v>3</v>
      </c>
      <c r="B4" t="s">
        <v>47</v>
      </c>
      <c r="C4" t="s">
        <v>91</v>
      </c>
      <c r="D4">
        <v>14</v>
      </c>
      <c r="E4" s="6">
        <f>G4*Budget!$B$4*Budget!$F$3</f>
        <v>26</v>
      </c>
      <c r="F4" s="6">
        <v>20</v>
      </c>
      <c r="G4">
        <f>(F4/Budget!$B$4)*J4</f>
        <v>1.6250000000000001E-2</v>
      </c>
      <c r="J4" s="13">
        <v>1.95</v>
      </c>
    </row>
    <row r="5" spans="1:18" x14ac:dyDescent="0.25">
      <c r="A5">
        <f t="shared" si="0"/>
        <v>4</v>
      </c>
      <c r="B5" t="s">
        <v>213</v>
      </c>
      <c r="C5" t="s">
        <v>71</v>
      </c>
      <c r="D5">
        <v>8</v>
      </c>
      <c r="E5" s="6">
        <f>G5*Budget!$B$4*Budget!$F$3</f>
        <v>18</v>
      </c>
      <c r="F5" s="6">
        <v>15</v>
      </c>
      <c r="G5">
        <f>(F5/Budget!$B$4)*J5</f>
        <v>1.1250000000000001E-2</v>
      </c>
      <c r="J5" s="13">
        <v>1.8</v>
      </c>
    </row>
    <row r="6" spans="1:18" x14ac:dyDescent="0.25">
      <c r="A6">
        <f t="shared" si="0"/>
        <v>5</v>
      </c>
      <c r="B6" t="s">
        <v>49</v>
      </c>
      <c r="C6" t="s">
        <v>72</v>
      </c>
      <c r="D6">
        <v>9</v>
      </c>
      <c r="E6" s="6">
        <f>G6*Budget!$B$4*Budget!$F$3</f>
        <v>15.4</v>
      </c>
      <c r="F6" s="6">
        <v>14</v>
      </c>
      <c r="G6">
        <f>(F6/Budget!$B$4)*J6</f>
        <v>9.6249999999999999E-3</v>
      </c>
      <c r="J6" s="13">
        <v>1.65</v>
      </c>
    </row>
    <row r="7" spans="1:18" x14ac:dyDescent="0.25">
      <c r="A7">
        <f t="shared" si="0"/>
        <v>6</v>
      </c>
      <c r="B7" t="s">
        <v>52</v>
      </c>
      <c r="C7" t="s">
        <v>90</v>
      </c>
      <c r="D7">
        <v>7</v>
      </c>
      <c r="E7" s="6">
        <f>G7*Budget!$B$4*Budget!$F$3</f>
        <v>6</v>
      </c>
      <c r="F7" s="6">
        <v>6</v>
      </c>
      <c r="G7">
        <f>(F7/Budget!$B$4)*J7</f>
        <v>3.7499999999999999E-3</v>
      </c>
      <c r="J7" s="13">
        <v>1.5</v>
      </c>
    </row>
    <row r="8" spans="1:18" x14ac:dyDescent="0.25">
      <c r="A8">
        <f t="shared" si="0"/>
        <v>7</v>
      </c>
      <c r="B8" t="s">
        <v>45</v>
      </c>
      <c r="C8" t="s">
        <v>66</v>
      </c>
      <c r="D8">
        <v>10</v>
      </c>
      <c r="E8" s="6">
        <f>G8*Budget!$B$4*Budget!$F$3</f>
        <v>4.5</v>
      </c>
      <c r="F8" s="6">
        <v>5</v>
      </c>
      <c r="G8">
        <f>(F8/Budget!$B$4)*J8</f>
        <v>2.8125000000000003E-3</v>
      </c>
      <c r="J8" s="13">
        <v>1.35</v>
      </c>
    </row>
    <row r="9" spans="1:18" x14ac:dyDescent="0.25">
      <c r="A9">
        <f t="shared" si="0"/>
        <v>8</v>
      </c>
      <c r="B9" t="s">
        <v>121</v>
      </c>
      <c r="C9" t="s">
        <v>79</v>
      </c>
      <c r="D9">
        <v>6</v>
      </c>
      <c r="E9" s="6">
        <f>G9*Budget!$B$4*Budget!$F$3</f>
        <v>3.1999999999999997</v>
      </c>
      <c r="F9" s="6">
        <v>4</v>
      </c>
      <c r="G9">
        <f>(F9/Budget!$B$4)*J9</f>
        <v>2E-3</v>
      </c>
      <c r="J9" s="13">
        <v>1.2</v>
      </c>
    </row>
    <row r="10" spans="1:18" x14ac:dyDescent="0.25">
      <c r="A10">
        <f t="shared" si="0"/>
        <v>9</v>
      </c>
      <c r="B10" t="s">
        <v>48</v>
      </c>
      <c r="C10" t="s">
        <v>78</v>
      </c>
      <c r="D10">
        <v>12</v>
      </c>
      <c r="E10" s="6">
        <f>G10*Budget!$B$4*Budget!$F$3</f>
        <v>2.1</v>
      </c>
      <c r="F10" s="6">
        <v>3</v>
      </c>
      <c r="G10">
        <f>(F10/Budget!$B$4)*J10</f>
        <v>1.3125000000000001E-3</v>
      </c>
      <c r="J10" s="13">
        <v>1.05</v>
      </c>
    </row>
    <row r="11" spans="1:18" x14ac:dyDescent="0.25">
      <c r="A11">
        <f t="shared" si="0"/>
        <v>10</v>
      </c>
      <c r="B11" t="s">
        <v>413</v>
      </c>
      <c r="C11" t="s">
        <v>83</v>
      </c>
      <c r="D11">
        <v>11</v>
      </c>
      <c r="E11" s="6">
        <f>G11*Budget!$B$4*Budget!$F$3</f>
        <v>2</v>
      </c>
      <c r="F11" s="6">
        <v>3</v>
      </c>
      <c r="G11">
        <f>(F11/Budget!$B$4)*J11</f>
        <v>1.25E-3</v>
      </c>
      <c r="J11" s="13">
        <v>1</v>
      </c>
    </row>
    <row r="12" spans="1:18" x14ac:dyDescent="0.25">
      <c r="A12">
        <f t="shared" si="0"/>
        <v>11</v>
      </c>
      <c r="B12" t="s">
        <v>414</v>
      </c>
      <c r="C12" t="s">
        <v>80</v>
      </c>
      <c r="D12">
        <v>5</v>
      </c>
      <c r="E12" s="6">
        <f>G12*Budget!$B$4*Budget!$F$3</f>
        <v>2</v>
      </c>
      <c r="F12" s="6">
        <v>3</v>
      </c>
      <c r="G12">
        <f>(F12/Budget!$B$4)*J12</f>
        <v>1.25E-3</v>
      </c>
      <c r="J12" s="13">
        <v>1</v>
      </c>
    </row>
    <row r="13" spans="1:18" x14ac:dyDescent="0.25">
      <c r="A13">
        <f t="shared" si="0"/>
        <v>12</v>
      </c>
      <c r="B13" t="s">
        <v>46</v>
      </c>
      <c r="C13" t="s">
        <v>92</v>
      </c>
      <c r="D13">
        <v>12</v>
      </c>
      <c r="E13" s="6">
        <f>G13*Budget!$B$4*Budget!$F$3</f>
        <v>2</v>
      </c>
      <c r="F13" s="6">
        <v>3</v>
      </c>
      <c r="G13">
        <f>(F13/Budget!$B$4)*J13</f>
        <v>1.25E-3</v>
      </c>
      <c r="J13" s="13">
        <v>1</v>
      </c>
    </row>
    <row r="14" spans="1:18" x14ac:dyDescent="0.25">
      <c r="A14">
        <f t="shared" si="0"/>
        <v>13</v>
      </c>
      <c r="B14" t="s">
        <v>415</v>
      </c>
      <c r="C14" t="s">
        <v>77</v>
      </c>
      <c r="D14">
        <v>12</v>
      </c>
      <c r="E14" s="6">
        <f>G14*Budget!$B$4*Budget!$F$3</f>
        <v>1.3333333333333333</v>
      </c>
      <c r="F14" s="6">
        <v>2</v>
      </c>
      <c r="G14">
        <f>(F14/Budget!$B$4)*J14</f>
        <v>8.3333333333333339E-4</v>
      </c>
      <c r="J14" s="13">
        <v>1</v>
      </c>
    </row>
    <row r="15" spans="1:18" x14ac:dyDescent="0.25">
      <c r="A15">
        <f t="shared" si="0"/>
        <v>14</v>
      </c>
      <c r="B15" t="s">
        <v>321</v>
      </c>
      <c r="C15" t="s">
        <v>74</v>
      </c>
      <c r="D15">
        <v>10</v>
      </c>
      <c r="E15" s="6">
        <f>G15*Budget!$B$4*Budget!$F$3</f>
        <v>0.66666666666666663</v>
      </c>
      <c r="F15" s="6">
        <v>1</v>
      </c>
      <c r="G15">
        <f>(F15/Budget!$B$4)*J15</f>
        <v>4.1666666666666669E-4</v>
      </c>
      <c r="J15" s="13">
        <v>1</v>
      </c>
    </row>
    <row r="16" spans="1:18" x14ac:dyDescent="0.25">
      <c r="A16">
        <f t="shared" si="0"/>
        <v>15</v>
      </c>
      <c r="B16" t="s">
        <v>53</v>
      </c>
      <c r="C16" t="s">
        <v>95</v>
      </c>
      <c r="D16">
        <v>9</v>
      </c>
      <c r="E16" s="6">
        <f>G16*Budget!$B$4*Budget!$F$3</f>
        <v>0.66666666666666663</v>
      </c>
      <c r="F16" s="6">
        <v>1</v>
      </c>
      <c r="G16">
        <f>(F16/Budget!$B$4)*J16</f>
        <v>4.1666666666666669E-4</v>
      </c>
      <c r="J16" s="13">
        <v>1</v>
      </c>
    </row>
    <row r="17" spans="1:10" x14ac:dyDescent="0.25">
      <c r="A17">
        <f t="shared" si="0"/>
        <v>16</v>
      </c>
      <c r="B17" t="s">
        <v>328</v>
      </c>
      <c r="C17" t="s">
        <v>67</v>
      </c>
      <c r="D17">
        <v>5</v>
      </c>
      <c r="E17" s="6">
        <f>G17*Budget!$B$4*Budget!$F$3</f>
        <v>0.66666666666666663</v>
      </c>
      <c r="F17" s="6">
        <v>1</v>
      </c>
      <c r="G17">
        <f>(F17/Budget!$B$4)*J17</f>
        <v>4.1666666666666669E-4</v>
      </c>
      <c r="J17" s="13">
        <v>1</v>
      </c>
    </row>
    <row r="18" spans="1:10" x14ac:dyDescent="0.25">
      <c r="A18">
        <f t="shared" si="0"/>
        <v>17</v>
      </c>
      <c r="B18" t="s">
        <v>175</v>
      </c>
      <c r="C18" t="s">
        <v>73</v>
      </c>
      <c r="D18">
        <v>5</v>
      </c>
      <c r="E18" s="6">
        <f>G18*Budget!$B$4*Budget!$F$3</f>
        <v>0.66666666666666663</v>
      </c>
      <c r="F18" s="6">
        <v>1</v>
      </c>
      <c r="G18">
        <f>(F18/Budget!$B$4)*J18</f>
        <v>4.1666666666666669E-4</v>
      </c>
      <c r="J18" s="13">
        <v>1</v>
      </c>
    </row>
    <row r="19" spans="1:10" x14ac:dyDescent="0.25">
      <c r="A19">
        <f t="shared" si="0"/>
        <v>18</v>
      </c>
      <c r="B19" t="s">
        <v>145</v>
      </c>
      <c r="C19" t="s">
        <v>68</v>
      </c>
      <c r="D19">
        <v>5</v>
      </c>
      <c r="E19" s="6">
        <f>G19*Budget!$B$4*Budget!$F$3</f>
        <v>0.66666666666666663</v>
      </c>
      <c r="F19" s="6">
        <v>1</v>
      </c>
      <c r="G19">
        <f>(F19/Budget!$B$4)*J19</f>
        <v>4.1666666666666669E-4</v>
      </c>
      <c r="J19" s="13">
        <v>1</v>
      </c>
    </row>
    <row r="20" spans="1:10" x14ac:dyDescent="0.25">
      <c r="A20">
        <f t="shared" si="0"/>
        <v>19</v>
      </c>
      <c r="B20" t="s">
        <v>215</v>
      </c>
      <c r="C20" t="s">
        <v>87</v>
      </c>
      <c r="D20">
        <v>7</v>
      </c>
      <c r="E20" s="6">
        <f>G20*Budget!$B$4*Budget!$F$3</f>
        <v>0.66666666666666663</v>
      </c>
      <c r="F20" s="6">
        <v>1</v>
      </c>
      <c r="G20">
        <f>(F20/Budget!$B$4)*J20</f>
        <v>4.1666666666666669E-4</v>
      </c>
      <c r="J20" s="13">
        <v>1</v>
      </c>
    </row>
    <row r="21" spans="1:10" ht="15.75" customHeight="1" x14ac:dyDescent="0.25">
      <c r="A21">
        <f t="shared" si="0"/>
        <v>20</v>
      </c>
      <c r="B21" t="s">
        <v>176</v>
      </c>
      <c r="C21" t="s">
        <v>70</v>
      </c>
      <c r="D21">
        <v>9</v>
      </c>
      <c r="E21" s="6">
        <v>1</v>
      </c>
      <c r="F21" s="6">
        <v>0</v>
      </c>
      <c r="G21">
        <f>(F21/Budget!$B$4)*J21</f>
        <v>0</v>
      </c>
      <c r="J21" s="13">
        <v>1</v>
      </c>
    </row>
    <row r="22" spans="1:10" ht="15.75" customHeight="1" x14ac:dyDescent="0.25">
      <c r="A22">
        <f t="shared" si="0"/>
        <v>21</v>
      </c>
      <c r="B22" t="s">
        <v>50</v>
      </c>
      <c r="C22" t="s">
        <v>89</v>
      </c>
      <c r="D22">
        <v>14</v>
      </c>
      <c r="E22" s="6">
        <v>1</v>
      </c>
      <c r="F22" s="6">
        <v>0</v>
      </c>
      <c r="G22">
        <f>(F22/Budget!$B$4)*J22</f>
        <v>0</v>
      </c>
      <c r="J22" s="13">
        <v>1</v>
      </c>
    </row>
    <row r="23" spans="1:10" ht="15.75" customHeight="1" x14ac:dyDescent="0.25">
      <c r="A23">
        <f t="shared" si="0"/>
        <v>22</v>
      </c>
      <c r="B23" t="s">
        <v>214</v>
      </c>
      <c r="C23" t="s">
        <v>90</v>
      </c>
      <c r="D23">
        <v>7</v>
      </c>
      <c r="E23" s="6">
        <v>1</v>
      </c>
      <c r="F23" s="6">
        <v>0</v>
      </c>
      <c r="G23">
        <f>(F23/Budget!$B$4)*J23</f>
        <v>0</v>
      </c>
      <c r="J23" s="13">
        <v>1</v>
      </c>
    </row>
    <row r="24" spans="1:10" ht="15.75" customHeight="1" x14ac:dyDescent="0.25">
      <c r="A24">
        <f t="shared" si="0"/>
        <v>23</v>
      </c>
      <c r="B24" t="s">
        <v>416</v>
      </c>
      <c r="C24" t="s">
        <v>96</v>
      </c>
      <c r="D24">
        <v>9</v>
      </c>
      <c r="E24" s="6">
        <v>1</v>
      </c>
      <c r="F24" s="6">
        <v>0</v>
      </c>
      <c r="G24">
        <f>(F24/Budget!$B$4)*J24</f>
        <v>0</v>
      </c>
      <c r="J24" s="13">
        <v>1</v>
      </c>
    </row>
    <row r="25" spans="1:10" ht="15.75" customHeight="1" x14ac:dyDescent="0.25">
      <c r="A25">
        <f t="shared" si="0"/>
        <v>24</v>
      </c>
      <c r="B25" t="s">
        <v>417</v>
      </c>
      <c r="C25" t="s">
        <v>85</v>
      </c>
      <c r="D25">
        <v>8</v>
      </c>
      <c r="E25" s="6">
        <v>1</v>
      </c>
      <c r="F25" s="6">
        <v>0</v>
      </c>
      <c r="G25">
        <f>(F25/Budget!$B$4)*J25</f>
        <v>0</v>
      </c>
      <c r="J25" s="13">
        <v>1</v>
      </c>
    </row>
    <row r="26" spans="1:10" ht="15.75" customHeight="1" x14ac:dyDescent="0.25">
      <c r="A26">
        <f t="shared" si="0"/>
        <v>25</v>
      </c>
      <c r="B26" t="s">
        <v>322</v>
      </c>
      <c r="C26" t="s">
        <v>73</v>
      </c>
      <c r="D26">
        <v>5</v>
      </c>
      <c r="E26" s="6">
        <f>G26*Budget!$B$4*Budget!$F$3</f>
        <v>0</v>
      </c>
      <c r="F26" s="6">
        <v>0</v>
      </c>
      <c r="G26">
        <f>(F26/Budget!$B$4)*J26</f>
        <v>0</v>
      </c>
      <c r="J26" s="13">
        <v>1</v>
      </c>
    </row>
    <row r="27" spans="1:10" ht="15.75" customHeight="1" x14ac:dyDescent="0.25">
      <c r="A27">
        <f t="shared" si="0"/>
        <v>26</v>
      </c>
      <c r="B27" t="s">
        <v>178</v>
      </c>
      <c r="C27" t="s">
        <v>65</v>
      </c>
      <c r="D27">
        <v>11</v>
      </c>
      <c r="E27" s="6">
        <f>G27*Budget!$B$4*Budget!$F$3</f>
        <v>0</v>
      </c>
      <c r="F27" s="6">
        <v>0</v>
      </c>
      <c r="G27">
        <f>(F27/Budget!$B$4)*J27</f>
        <v>0</v>
      </c>
      <c r="J27" s="13">
        <v>1</v>
      </c>
    </row>
    <row r="28" spans="1:10" ht="15.75" customHeight="1" x14ac:dyDescent="0.25">
      <c r="A28">
        <f t="shared" si="0"/>
        <v>27</v>
      </c>
      <c r="B28" t="s">
        <v>174</v>
      </c>
      <c r="C28" t="s">
        <v>93</v>
      </c>
      <c r="D28">
        <v>6</v>
      </c>
      <c r="E28" s="6">
        <f>G28*Budget!$B$4*Budget!$F$3</f>
        <v>0</v>
      </c>
      <c r="F28" s="6">
        <v>0</v>
      </c>
      <c r="G28">
        <f>(F28/Budget!$B$4)*J28</f>
        <v>0</v>
      </c>
      <c r="J28" s="13">
        <v>1</v>
      </c>
    </row>
    <row r="29" spans="1:10" ht="15.75" customHeight="1" x14ac:dyDescent="0.25">
      <c r="A29">
        <f t="shared" si="0"/>
        <v>28</v>
      </c>
      <c r="B29" t="s">
        <v>418</v>
      </c>
      <c r="C29" t="s">
        <v>82</v>
      </c>
      <c r="D29">
        <v>10</v>
      </c>
      <c r="E29" s="6">
        <f>G29*Budget!$B$4*Budget!$F$3</f>
        <v>0</v>
      </c>
      <c r="F29" s="6">
        <v>0</v>
      </c>
      <c r="G29">
        <f>(F29/Budget!$B$4)*J29</f>
        <v>0</v>
      </c>
      <c r="J29" s="13">
        <v>1</v>
      </c>
    </row>
    <row r="30" spans="1:10" ht="15.75" customHeight="1" x14ac:dyDescent="0.25">
      <c r="A30">
        <f t="shared" si="0"/>
        <v>29</v>
      </c>
      <c r="B30" t="s">
        <v>326</v>
      </c>
      <c r="C30" t="s">
        <v>76</v>
      </c>
      <c r="D30">
        <v>14</v>
      </c>
      <c r="E30" s="6">
        <f>G30*Budget!$B$4*Budget!$F$3</f>
        <v>0</v>
      </c>
      <c r="F30" s="6">
        <v>0</v>
      </c>
      <c r="G30">
        <f>(F30/Budget!$B$4)*J30</f>
        <v>0</v>
      </c>
      <c r="J30" s="13">
        <v>1</v>
      </c>
    </row>
    <row r="31" spans="1:10" ht="15.75" customHeight="1" x14ac:dyDescent="0.25">
      <c r="A31">
        <f t="shared" si="0"/>
        <v>30</v>
      </c>
      <c r="B31" t="s">
        <v>122</v>
      </c>
      <c r="C31" t="s">
        <v>75</v>
      </c>
      <c r="D31">
        <v>8</v>
      </c>
      <c r="E31" s="6">
        <f>G31*Budget!$B$4*Budget!$F$3</f>
        <v>0</v>
      </c>
      <c r="F31" s="6">
        <v>0</v>
      </c>
      <c r="G31">
        <f>(F31/Budget!$B$4)*J31</f>
        <v>0</v>
      </c>
      <c r="J31" s="13">
        <v>1</v>
      </c>
    </row>
    <row r="32" spans="1:10" ht="15.75" customHeight="1" x14ac:dyDescent="0.25">
      <c r="A32">
        <f t="shared" si="0"/>
        <v>31</v>
      </c>
      <c r="B32" t="s">
        <v>324</v>
      </c>
      <c r="C32" t="s">
        <v>88</v>
      </c>
      <c r="D32">
        <v>10</v>
      </c>
      <c r="E32" s="6">
        <f>G32*Budget!$B$4*Budget!$F$3</f>
        <v>0</v>
      </c>
      <c r="F32" s="6">
        <v>0</v>
      </c>
      <c r="G32">
        <f>(F32/Budget!$B$4)*J32</f>
        <v>0</v>
      </c>
      <c r="J32" s="13">
        <v>1</v>
      </c>
    </row>
    <row r="33" spans="1:10" ht="15.75" customHeight="1" x14ac:dyDescent="0.25">
      <c r="A33">
        <f t="shared" si="0"/>
        <v>32</v>
      </c>
      <c r="B33" t="s">
        <v>179</v>
      </c>
      <c r="C33" t="s">
        <v>86</v>
      </c>
      <c r="D33">
        <v>12</v>
      </c>
      <c r="E33" s="6">
        <f>G33*Budget!$B$4*Budget!$F$3</f>
        <v>0</v>
      </c>
      <c r="F33" s="6">
        <v>0</v>
      </c>
      <c r="G33">
        <f>(F33/Budget!$B$4)*J33</f>
        <v>0</v>
      </c>
      <c r="J33" s="13">
        <v>1</v>
      </c>
    </row>
    <row r="34" spans="1:10" ht="15.75" customHeight="1" x14ac:dyDescent="0.25">
      <c r="A34">
        <f t="shared" si="0"/>
        <v>33</v>
      </c>
      <c r="B34" t="s">
        <v>51</v>
      </c>
      <c r="C34" t="s">
        <v>84</v>
      </c>
      <c r="D34">
        <v>8</v>
      </c>
      <c r="E34" s="6">
        <f>G34*Budget!$B$4*Budget!$F$3</f>
        <v>0</v>
      </c>
      <c r="F34" s="6">
        <v>0</v>
      </c>
      <c r="G34">
        <f>(F34/Budget!$B$4)*J34</f>
        <v>0</v>
      </c>
      <c r="J34" s="13">
        <v>1</v>
      </c>
    </row>
    <row r="35" spans="1:10" ht="15.75" customHeight="1" x14ac:dyDescent="0.25">
      <c r="A35">
        <f t="shared" si="0"/>
        <v>34</v>
      </c>
      <c r="B35" t="s">
        <v>419</v>
      </c>
      <c r="C35" t="s">
        <v>66</v>
      </c>
      <c r="D35">
        <v>10</v>
      </c>
      <c r="E35" s="6">
        <f>G35*Budget!$B$4*Budget!$F$3</f>
        <v>0</v>
      </c>
      <c r="F35" s="6">
        <v>0</v>
      </c>
      <c r="G35">
        <f>(F35/Budget!$B$4)*J35</f>
        <v>0</v>
      </c>
      <c r="J35" s="13">
        <v>1</v>
      </c>
    </row>
    <row r="36" spans="1:10" ht="15.75" customHeight="1" x14ac:dyDescent="0.25">
      <c r="A36">
        <f t="shared" si="0"/>
        <v>35</v>
      </c>
      <c r="B36" t="s">
        <v>420</v>
      </c>
      <c r="C36" t="s">
        <v>75</v>
      </c>
      <c r="D36">
        <v>8</v>
      </c>
      <c r="E36" s="6">
        <f>G36*Budget!$B$4*Budget!$F$3</f>
        <v>0</v>
      </c>
      <c r="F36" s="6">
        <v>0</v>
      </c>
      <c r="G36">
        <f>(F36/Budget!$B$4)*J36</f>
        <v>0</v>
      </c>
      <c r="J36" s="13">
        <v>1</v>
      </c>
    </row>
    <row r="37" spans="1:10" ht="15.75" customHeight="1" x14ac:dyDescent="0.25">
      <c r="A37">
        <v>36</v>
      </c>
      <c r="B37" t="s">
        <v>421</v>
      </c>
      <c r="C37" t="s">
        <v>84</v>
      </c>
      <c r="D37">
        <v>8</v>
      </c>
      <c r="E37" s="6">
        <f>G37*Budget!$B$4*Budget!$F$3</f>
        <v>0</v>
      </c>
      <c r="F37" s="6">
        <v>0</v>
      </c>
      <c r="G37">
        <f>(F37/Budget!$B$4)*J37</f>
        <v>0</v>
      </c>
      <c r="J37" s="13">
        <v>1</v>
      </c>
    </row>
    <row r="38" spans="1:10" ht="15.75" customHeight="1" x14ac:dyDescent="0.25">
      <c r="A38">
        <v>37</v>
      </c>
      <c r="B38" t="s">
        <v>329</v>
      </c>
      <c r="C38" t="s">
        <v>100</v>
      </c>
      <c r="D38">
        <v>14</v>
      </c>
      <c r="E38" s="6">
        <f>G38*Budget!$B$4*Budget!$F$3</f>
        <v>0</v>
      </c>
      <c r="F38" s="6">
        <v>0</v>
      </c>
      <c r="G38">
        <f>(F38/Budget!$B$4)*J38</f>
        <v>0</v>
      </c>
      <c r="J38" s="13">
        <v>1</v>
      </c>
    </row>
    <row r="39" spans="1:10" ht="15.75" customHeight="1" x14ac:dyDescent="0.25">
      <c r="A39">
        <v>38</v>
      </c>
      <c r="B39" t="s">
        <v>124</v>
      </c>
      <c r="C39" t="s">
        <v>80</v>
      </c>
      <c r="D39">
        <v>5</v>
      </c>
      <c r="E39" s="6">
        <f>G39*Budget!$B$4*Budget!$F$3</f>
        <v>0</v>
      </c>
      <c r="F39" s="6">
        <v>0</v>
      </c>
      <c r="G39">
        <f>(F39/Budget!$B$4)*J39</f>
        <v>0</v>
      </c>
      <c r="J39" s="13">
        <v>1</v>
      </c>
    </row>
    <row r="40" spans="1:10" ht="15.75" customHeight="1" x14ac:dyDescent="0.25">
      <c r="A40">
        <v>39</v>
      </c>
      <c r="B40" t="s">
        <v>330</v>
      </c>
      <c r="C40" t="s">
        <v>89</v>
      </c>
      <c r="D40">
        <v>14</v>
      </c>
      <c r="E40" s="6">
        <f>G40*Budget!$B$4*Budget!$F$3</f>
        <v>0</v>
      </c>
      <c r="F40" s="6">
        <v>0</v>
      </c>
      <c r="G40">
        <f>(F40/Budget!$B$4)*J40</f>
        <v>0</v>
      </c>
      <c r="J40" s="13">
        <v>1</v>
      </c>
    </row>
    <row r="41" spans="1:10" ht="15.75" customHeight="1" x14ac:dyDescent="0.25">
      <c r="A41">
        <v>40</v>
      </c>
      <c r="B41" t="s">
        <v>422</v>
      </c>
      <c r="C41" t="s">
        <v>86</v>
      </c>
      <c r="D41">
        <v>12</v>
      </c>
      <c r="E41" s="6">
        <f>G41*Budget!$B$4*Budget!$F$3</f>
        <v>0</v>
      </c>
      <c r="F41" s="6">
        <v>0</v>
      </c>
      <c r="G41">
        <f>(F41/Budget!$B$4)*J41</f>
        <v>0</v>
      </c>
      <c r="J41" s="13">
        <v>1</v>
      </c>
    </row>
    <row r="42" spans="1:10" ht="15.75" customHeight="1" x14ac:dyDescent="0.25">
      <c r="A42">
        <v>41</v>
      </c>
      <c r="B42" t="s">
        <v>120</v>
      </c>
      <c r="C42" t="s">
        <v>65</v>
      </c>
      <c r="D42">
        <v>11</v>
      </c>
      <c r="E42" s="6">
        <f>G42*Budget!$B$4*Budget!$F$3</f>
        <v>0</v>
      </c>
      <c r="F42" s="6">
        <v>0</v>
      </c>
      <c r="G42">
        <f>(F42/Budget!$B$4)*J42</f>
        <v>0</v>
      </c>
      <c r="J42" s="13">
        <v>1</v>
      </c>
    </row>
    <row r="43" spans="1:10" ht="15.75" customHeight="1" x14ac:dyDescent="0.25">
      <c r="A43">
        <v>42</v>
      </c>
      <c r="B43" t="s">
        <v>423</v>
      </c>
      <c r="C43" t="s">
        <v>72</v>
      </c>
      <c r="D43">
        <v>9</v>
      </c>
      <c r="E43" s="6">
        <f>G43*Budget!$B$4*Budget!$F$3</f>
        <v>0</v>
      </c>
      <c r="F43" s="6">
        <v>0</v>
      </c>
      <c r="G43">
        <f>(F43/Budget!$B$4)*J43</f>
        <v>0</v>
      </c>
      <c r="J43" s="13">
        <v>1</v>
      </c>
    </row>
    <row r="44" spans="1:10" ht="15.75" customHeight="1" x14ac:dyDescent="0.25">
      <c r="A44">
        <v>43</v>
      </c>
      <c r="B44" t="s">
        <v>424</v>
      </c>
      <c r="C44" t="s">
        <v>65</v>
      </c>
      <c r="D44">
        <v>11</v>
      </c>
      <c r="E44" s="6">
        <f>G44*Budget!$B$4*Budget!$F$3</f>
        <v>0</v>
      </c>
      <c r="F44" s="6">
        <v>0</v>
      </c>
      <c r="G44">
        <f>(F44/Budget!$B$4)*J44</f>
        <v>0</v>
      </c>
      <c r="J44" s="13">
        <v>1</v>
      </c>
    </row>
    <row r="45" spans="1:10" ht="15.75" customHeight="1" x14ac:dyDescent="0.25">
      <c r="A45">
        <v>44</v>
      </c>
      <c r="B45" t="s">
        <v>211</v>
      </c>
      <c r="C45" t="s">
        <v>94</v>
      </c>
      <c r="D45">
        <v>8</v>
      </c>
      <c r="E45" s="6">
        <f>G45*Budget!$B$4*Budget!$F$3</f>
        <v>0</v>
      </c>
      <c r="F45" s="6">
        <v>0</v>
      </c>
      <c r="G45">
        <f>(F45/Budget!$B$4)*J45</f>
        <v>0</v>
      </c>
      <c r="J45" s="13">
        <v>1</v>
      </c>
    </row>
    <row r="46" spans="1:10" ht="15.75" customHeight="1" x14ac:dyDescent="0.25">
      <c r="A46">
        <v>45</v>
      </c>
      <c r="B46" t="s">
        <v>323</v>
      </c>
      <c r="C46" t="s">
        <v>86</v>
      </c>
      <c r="D46">
        <v>12</v>
      </c>
      <c r="E46" s="6">
        <f>G46*Budget!$B$4*Budget!$F$3</f>
        <v>0</v>
      </c>
      <c r="F46" s="6">
        <v>0</v>
      </c>
      <c r="G46">
        <f>(F46/Budget!$B$4)*J46</f>
        <v>0</v>
      </c>
      <c r="J46" s="13">
        <v>1</v>
      </c>
    </row>
    <row r="47" spans="1:10" ht="15.75" customHeight="1" x14ac:dyDescent="0.25">
      <c r="A47">
        <v>46</v>
      </c>
      <c r="B47" t="s">
        <v>331</v>
      </c>
      <c r="C47" t="s">
        <v>79</v>
      </c>
      <c r="D47">
        <v>6</v>
      </c>
      <c r="E47" s="6">
        <f>G47*Budget!$B$4*Budget!$F$3</f>
        <v>0</v>
      </c>
      <c r="F47" s="6">
        <v>0</v>
      </c>
      <c r="G47">
        <f>(F47/Budget!$B$4)*J47</f>
        <v>0</v>
      </c>
      <c r="J47" s="13">
        <v>1</v>
      </c>
    </row>
    <row r="48" spans="1:10" ht="15.75" customHeight="1" x14ac:dyDescent="0.25">
      <c r="A48">
        <v>47</v>
      </c>
      <c r="B48" t="s">
        <v>212</v>
      </c>
      <c r="C48" t="s">
        <v>74</v>
      </c>
      <c r="D48">
        <v>10</v>
      </c>
      <c r="E48" s="6">
        <f>G48*Budget!$B$4*Budget!$F$3</f>
        <v>0</v>
      </c>
      <c r="F48" s="6">
        <v>0</v>
      </c>
      <c r="G48">
        <f>(F48/Budget!$B$4)*J48</f>
        <v>0</v>
      </c>
      <c r="J48" s="13">
        <v>1</v>
      </c>
    </row>
    <row r="49" spans="1:18" ht="15.75" customHeight="1" x14ac:dyDescent="0.25">
      <c r="A49">
        <v>48</v>
      </c>
      <c r="B49" t="s">
        <v>327</v>
      </c>
      <c r="C49" t="s">
        <v>93</v>
      </c>
      <c r="D49">
        <v>6</v>
      </c>
      <c r="E49" s="6">
        <f>G49*Budget!$B$4*Budget!$F$3</f>
        <v>0</v>
      </c>
      <c r="F49" s="6">
        <v>0</v>
      </c>
      <c r="G49">
        <f>(F49/Budget!$B$4)*J49</f>
        <v>0</v>
      </c>
      <c r="J49" s="13">
        <v>1</v>
      </c>
      <c r="O49" s="19"/>
      <c r="P49" s="19"/>
      <c r="Q49" s="19"/>
    </row>
    <row r="50" spans="1:18" ht="15.75" customHeight="1" x14ac:dyDescent="0.25">
      <c r="A50">
        <v>49</v>
      </c>
      <c r="B50" t="s">
        <v>123</v>
      </c>
      <c r="C50" t="s">
        <v>87</v>
      </c>
      <c r="D50">
        <v>7</v>
      </c>
      <c r="E50" s="6">
        <f>G50*Budget!$B$4*Budget!$F$3</f>
        <v>0</v>
      </c>
      <c r="F50" s="6">
        <v>0</v>
      </c>
      <c r="G50">
        <f>(F50/Budget!$B$4)*J50</f>
        <v>0</v>
      </c>
      <c r="J50" s="13">
        <v>1</v>
      </c>
      <c r="O50" s="14"/>
      <c r="R50" s="28"/>
    </row>
    <row r="51" spans="1:18" ht="15.75" customHeight="1" x14ac:dyDescent="0.25">
      <c r="A51">
        <v>50</v>
      </c>
      <c r="B51" t="s">
        <v>425</v>
      </c>
      <c r="D51">
        <v>0</v>
      </c>
      <c r="E51" s="6">
        <f>G51*Budget!$B$4*Budget!$F$3</f>
        <v>0</v>
      </c>
      <c r="F51" s="6">
        <v>0</v>
      </c>
      <c r="G51">
        <f>(F51/Budget!$B$4)*J51</f>
        <v>0</v>
      </c>
      <c r="J51" s="13">
        <v>1</v>
      </c>
      <c r="O51" s="14"/>
      <c r="R51" s="19"/>
    </row>
    <row r="52" spans="1:18" ht="15.75" customHeight="1" x14ac:dyDescent="0.25">
      <c r="A52">
        <v>51</v>
      </c>
      <c r="B52" t="s">
        <v>333</v>
      </c>
      <c r="C52" t="s">
        <v>82</v>
      </c>
      <c r="D52">
        <v>10</v>
      </c>
      <c r="E52" s="6">
        <f>G52*Budget!$B$4*Budget!$F$3</f>
        <v>0</v>
      </c>
      <c r="F52" s="6">
        <v>0</v>
      </c>
      <c r="G52">
        <f>(F52/Budget!$B$4)*J52</f>
        <v>0</v>
      </c>
      <c r="J52" s="13">
        <v>1</v>
      </c>
    </row>
    <row r="53" spans="1:18" ht="15.75" customHeight="1" x14ac:dyDescent="0.25">
      <c r="A53">
        <v>52</v>
      </c>
      <c r="B53" t="s">
        <v>426</v>
      </c>
      <c r="C53" t="s">
        <v>93</v>
      </c>
      <c r="D53">
        <v>6</v>
      </c>
      <c r="E53" s="6">
        <f>G53*Budget!$B$4*Budget!$F$3</f>
        <v>0</v>
      </c>
      <c r="F53" s="6">
        <v>0</v>
      </c>
      <c r="G53">
        <f>(F53/Budget!$B$4)*J53</f>
        <v>0</v>
      </c>
      <c r="J53" s="13">
        <v>1</v>
      </c>
    </row>
    <row r="54" spans="1:18" ht="15.75" customHeight="1" x14ac:dyDescent="0.25">
      <c r="A54">
        <v>53</v>
      </c>
      <c r="B54" t="s">
        <v>332</v>
      </c>
      <c r="C54" t="s">
        <v>84</v>
      </c>
      <c r="D54">
        <v>8</v>
      </c>
      <c r="E54" s="6">
        <f>G54*Budget!$B$4*Budget!$F$3</f>
        <v>0</v>
      </c>
      <c r="F54" s="6">
        <v>0</v>
      </c>
      <c r="G54">
        <f>(F54/Budget!$B$4)*J54</f>
        <v>0</v>
      </c>
      <c r="J54" s="13">
        <v>1</v>
      </c>
    </row>
    <row r="55" spans="1:18" ht="15.75" customHeight="1" x14ac:dyDescent="0.25">
      <c r="A55">
        <v>54</v>
      </c>
      <c r="B55" t="s">
        <v>325</v>
      </c>
      <c r="C55" t="s">
        <v>76</v>
      </c>
      <c r="D55">
        <v>14</v>
      </c>
      <c r="E55" s="6">
        <f>G55*Budget!$B$4*Budget!$F$3</f>
        <v>0</v>
      </c>
      <c r="F55" s="6">
        <v>0</v>
      </c>
      <c r="G55">
        <f>(F55/Budget!$B$4)*J55</f>
        <v>0</v>
      </c>
      <c r="J55" s="13">
        <v>1</v>
      </c>
    </row>
    <row r="56" spans="1:18" ht="15.75" customHeight="1" x14ac:dyDescent="0.25">
      <c r="A56">
        <v>55</v>
      </c>
      <c r="B56" t="s">
        <v>216</v>
      </c>
      <c r="C56" t="s">
        <v>67</v>
      </c>
      <c r="D56">
        <v>5</v>
      </c>
      <c r="E56" s="6">
        <f>G56*Budget!$B$4*Budget!$F$3</f>
        <v>0</v>
      </c>
      <c r="F56" s="6">
        <v>0</v>
      </c>
      <c r="G56">
        <f>(F56/Budget!$B$4)*J56</f>
        <v>0</v>
      </c>
      <c r="J56" s="13">
        <v>1</v>
      </c>
    </row>
    <row r="57" spans="1:18" ht="15.75" customHeight="1" x14ac:dyDescent="0.25">
      <c r="A57">
        <v>56</v>
      </c>
      <c r="B57" t="s">
        <v>427</v>
      </c>
      <c r="C57" t="s">
        <v>92</v>
      </c>
      <c r="D57">
        <v>12</v>
      </c>
      <c r="E57" s="6">
        <f>G57*Budget!$B$4*Budget!$F$3</f>
        <v>0</v>
      </c>
      <c r="F57" s="6">
        <v>0</v>
      </c>
      <c r="G57">
        <f>(F57/Budget!$B$4)*J57</f>
        <v>0</v>
      </c>
      <c r="J57" s="13">
        <v>1</v>
      </c>
    </row>
    <row r="58" spans="1:18" ht="15.75" customHeight="1" x14ac:dyDescent="0.25">
      <c r="A58">
        <v>57</v>
      </c>
      <c r="B58" t="s">
        <v>428</v>
      </c>
      <c r="C58" t="s">
        <v>73</v>
      </c>
      <c r="D58">
        <v>5</v>
      </c>
      <c r="E58" s="6">
        <f>G58*Budget!$B$4*Budget!$F$3</f>
        <v>0</v>
      </c>
      <c r="F58" s="6">
        <v>0</v>
      </c>
      <c r="G58">
        <f>(F58/Budget!$B$4)*J58</f>
        <v>0</v>
      </c>
      <c r="J58" s="13">
        <v>1</v>
      </c>
    </row>
    <row r="59" spans="1:18" ht="15.75" customHeight="1" x14ac:dyDescent="0.25">
      <c r="A59">
        <v>58</v>
      </c>
      <c r="B59" t="s">
        <v>429</v>
      </c>
      <c r="C59" t="s">
        <v>88</v>
      </c>
      <c r="D59">
        <v>10</v>
      </c>
      <c r="E59" s="6">
        <f>G59*Budget!$B$4*Budget!$F$3</f>
        <v>0</v>
      </c>
      <c r="F59" s="6">
        <v>0</v>
      </c>
      <c r="G59">
        <f>(F59/Budget!$B$4)*J59</f>
        <v>0</v>
      </c>
      <c r="J59" s="13">
        <v>1</v>
      </c>
    </row>
    <row r="60" spans="1:18" ht="15.75" customHeight="1" x14ac:dyDescent="0.25">
      <c r="A60">
        <v>59</v>
      </c>
      <c r="B60" t="s">
        <v>430</v>
      </c>
      <c r="C60" t="s">
        <v>88</v>
      </c>
      <c r="D60">
        <v>10</v>
      </c>
      <c r="E60" s="6">
        <f>G60*Budget!$B$4*Budget!$F$3</f>
        <v>0</v>
      </c>
      <c r="F60" s="6">
        <v>0</v>
      </c>
      <c r="G60">
        <f>(F60/Budget!$B$4)*J60</f>
        <v>0</v>
      </c>
      <c r="J60" s="13">
        <v>1</v>
      </c>
    </row>
    <row r="61" spans="1:18" ht="15.75" customHeight="1" x14ac:dyDescent="0.25">
      <c r="A61">
        <v>60</v>
      </c>
      <c r="B61" t="s">
        <v>431</v>
      </c>
      <c r="C61" t="s">
        <v>77</v>
      </c>
      <c r="D61">
        <v>12</v>
      </c>
      <c r="E61" s="6">
        <f>G61*Budget!$B$4*Budget!$F$3</f>
        <v>0</v>
      </c>
      <c r="F61" s="6">
        <v>0</v>
      </c>
      <c r="G61">
        <f>(F61/Budget!$B$4)*J61</f>
        <v>0</v>
      </c>
      <c r="J61" s="13">
        <v>1</v>
      </c>
    </row>
    <row r="62" spans="1:18" ht="15.75" customHeight="1" x14ac:dyDescent="0.25"/>
    <row r="63" spans="1:18" ht="15.75" customHeight="1" x14ac:dyDescent="0.25"/>
    <row r="64" spans="1:18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</sheetData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9F78AD-2F8E-4C29-8DF1-53F5C2784975}">
  <dimension ref="A1:R995"/>
  <sheetViews>
    <sheetView workbookViewId="0">
      <selection activeCell="C2" sqref="C2:C32"/>
    </sheetView>
  </sheetViews>
  <sheetFormatPr defaultColWidth="14.42578125" defaultRowHeight="15" customHeight="1" x14ac:dyDescent="0.25"/>
  <cols>
    <col min="1" max="1" width="8.7109375" customWidth="1"/>
    <col min="2" max="2" width="21.140625" bestFit="1" customWidth="1"/>
    <col min="3" max="3" width="4.28515625" bestFit="1" customWidth="1"/>
    <col min="4" max="4" width="7.28515625" style="14" bestFit="1" customWidth="1"/>
    <col min="5" max="8" width="8.7109375" hidden="1" customWidth="1"/>
    <col min="9" max="9" width="8.7109375" style="13" hidden="1" customWidth="1"/>
    <col min="10" max="25" width="8.7109375" customWidth="1"/>
  </cols>
  <sheetData>
    <row r="1" spans="1:18" x14ac:dyDescent="0.25">
      <c r="A1" s="19" t="s">
        <v>3</v>
      </c>
      <c r="B1" s="20" t="s">
        <v>13</v>
      </c>
      <c r="C1" s="20" t="s">
        <v>107</v>
      </c>
      <c r="D1" s="21" t="s">
        <v>1</v>
      </c>
      <c r="O1" s="26" t="s">
        <v>180</v>
      </c>
      <c r="P1" s="26"/>
      <c r="Q1" s="26"/>
      <c r="R1" s="25"/>
    </row>
    <row r="2" spans="1:18" x14ac:dyDescent="0.25">
      <c r="A2">
        <v>1</v>
      </c>
      <c r="B2" t="s">
        <v>219</v>
      </c>
      <c r="C2">
        <v>9</v>
      </c>
      <c r="D2" s="15">
        <f>F2*Budget!$B$4*Budget!$F$3</f>
        <v>3.333333333333333</v>
      </c>
      <c r="E2" s="6">
        <v>1</v>
      </c>
      <c r="F2">
        <f>(E2/Budget!$B$4)*I2</f>
        <v>2.0833333333333333E-3</v>
      </c>
      <c r="I2" s="13">
        <v>5</v>
      </c>
      <c r="O2" s="14" t="s">
        <v>181</v>
      </c>
      <c r="R2" s="27">
        <f>Budget!B2</f>
        <v>200</v>
      </c>
    </row>
    <row r="3" spans="1:18" x14ac:dyDescent="0.25">
      <c r="A3">
        <v>2</v>
      </c>
      <c r="B3" t="s">
        <v>232</v>
      </c>
      <c r="C3">
        <v>6</v>
      </c>
      <c r="D3" s="15">
        <f>F3*Budget!$B$4*Budget!$F$3</f>
        <v>3.333333333333333</v>
      </c>
      <c r="E3" s="6">
        <v>1</v>
      </c>
      <c r="F3">
        <f>(E3/Budget!$B$4)*I3</f>
        <v>2.0833333333333333E-3</v>
      </c>
      <c r="I3" s="13">
        <v>5</v>
      </c>
      <c r="O3" s="14" t="s">
        <v>182</v>
      </c>
      <c r="R3" s="26">
        <f>Budget!B1</f>
        <v>12</v>
      </c>
    </row>
    <row r="4" spans="1:18" x14ac:dyDescent="0.25">
      <c r="A4">
        <v>3</v>
      </c>
      <c r="B4" t="s">
        <v>235</v>
      </c>
      <c r="C4">
        <v>12</v>
      </c>
      <c r="D4" s="15">
        <f>F4*Budget!$B$4*Budget!$F$3</f>
        <v>1.3333333333333333</v>
      </c>
      <c r="E4" s="6">
        <v>1</v>
      </c>
      <c r="F4">
        <f>(E4/Budget!$B$4)*I4</f>
        <v>8.3333333333333339E-4</v>
      </c>
      <c r="I4" s="13">
        <v>2</v>
      </c>
    </row>
    <row r="5" spans="1:18" x14ac:dyDescent="0.25">
      <c r="A5">
        <v>4</v>
      </c>
      <c r="B5" t="s">
        <v>222</v>
      </c>
      <c r="C5">
        <v>7</v>
      </c>
      <c r="D5" s="15">
        <f>F5*Budget!$B$4*Budget!$F$3</f>
        <v>1.3333333333333333</v>
      </c>
      <c r="E5" s="6">
        <v>1</v>
      </c>
      <c r="F5">
        <f>(E5/Budget!$B$4)*I5</f>
        <v>8.3333333333333339E-4</v>
      </c>
      <c r="I5" s="13">
        <v>2</v>
      </c>
    </row>
    <row r="6" spans="1:18" x14ac:dyDescent="0.25">
      <c r="A6">
        <v>5</v>
      </c>
      <c r="B6" t="s">
        <v>236</v>
      </c>
      <c r="C6">
        <v>12</v>
      </c>
      <c r="D6" s="15">
        <f>F6*Budget!$B$4*Budget!$F$3</f>
        <v>0.66666666666666663</v>
      </c>
      <c r="E6" s="6">
        <v>1</v>
      </c>
      <c r="F6">
        <f>(E6/Budget!$B$4)*I6</f>
        <v>4.1666666666666669E-4</v>
      </c>
      <c r="I6" s="13">
        <v>1</v>
      </c>
    </row>
    <row r="7" spans="1:18" x14ac:dyDescent="0.25">
      <c r="A7">
        <v>6</v>
      </c>
      <c r="B7" t="s">
        <v>217</v>
      </c>
      <c r="C7">
        <v>7</v>
      </c>
      <c r="D7" s="15">
        <f>F7*Budget!$B$4*Budget!$F$3</f>
        <v>0.66666666666666663</v>
      </c>
      <c r="E7" s="6">
        <v>1</v>
      </c>
      <c r="F7">
        <f>(E7/Budget!$B$4)*I7</f>
        <v>4.1666666666666669E-4</v>
      </c>
      <c r="I7" s="13">
        <v>1</v>
      </c>
    </row>
    <row r="8" spans="1:18" x14ac:dyDescent="0.25">
      <c r="A8">
        <v>7</v>
      </c>
      <c r="B8" t="s">
        <v>226</v>
      </c>
      <c r="C8">
        <v>5</v>
      </c>
      <c r="D8" s="15">
        <f>F8*Budget!$B$4*Budget!$F$3</f>
        <v>0.66666666666666663</v>
      </c>
      <c r="E8" s="6">
        <v>1</v>
      </c>
      <c r="F8">
        <f>(E8/Budget!$B$4)*I8</f>
        <v>4.1666666666666669E-4</v>
      </c>
      <c r="I8" s="13">
        <v>1</v>
      </c>
    </row>
    <row r="9" spans="1:18" x14ac:dyDescent="0.25">
      <c r="A9">
        <v>8</v>
      </c>
      <c r="B9" t="s">
        <v>243</v>
      </c>
      <c r="C9">
        <v>8</v>
      </c>
      <c r="D9" s="15">
        <f>F9*Budget!$B$4*Budget!$F$3</f>
        <v>0.66666666666666663</v>
      </c>
      <c r="E9" s="6">
        <v>1</v>
      </c>
      <c r="F9">
        <f>(E9/Budget!$B$4)*I9</f>
        <v>4.1666666666666669E-4</v>
      </c>
      <c r="I9" s="13">
        <v>1</v>
      </c>
    </row>
    <row r="10" spans="1:18" x14ac:dyDescent="0.25">
      <c r="A10">
        <v>9</v>
      </c>
      <c r="B10" t="s">
        <v>225</v>
      </c>
      <c r="C10">
        <v>10</v>
      </c>
      <c r="D10" s="15">
        <f>F10*Budget!$B$4*Budget!$F$3</f>
        <v>0.66666666666666663</v>
      </c>
      <c r="E10" s="6">
        <v>1</v>
      </c>
      <c r="F10">
        <f>(E10/Budget!$B$4)*I10</f>
        <v>4.1666666666666669E-4</v>
      </c>
      <c r="I10" s="13">
        <v>1</v>
      </c>
    </row>
    <row r="11" spans="1:18" x14ac:dyDescent="0.25">
      <c r="A11">
        <v>10</v>
      </c>
      <c r="B11" t="s">
        <v>231</v>
      </c>
      <c r="C11">
        <v>8</v>
      </c>
      <c r="D11" s="15">
        <f>F11*Budget!$B$4*Budget!$F$3</f>
        <v>0.66666666666666663</v>
      </c>
      <c r="E11" s="6">
        <v>1</v>
      </c>
      <c r="F11">
        <f>(E11/Budget!$B$4)*I11</f>
        <v>4.1666666666666669E-4</v>
      </c>
      <c r="I11" s="13">
        <v>1</v>
      </c>
    </row>
    <row r="12" spans="1:18" x14ac:dyDescent="0.25">
      <c r="A12">
        <v>11</v>
      </c>
      <c r="B12" t="s">
        <v>221</v>
      </c>
      <c r="C12">
        <v>14</v>
      </c>
      <c r="D12" s="15">
        <f>F12*Budget!$B$4*Budget!$F$3</f>
        <v>0.66666666666666663</v>
      </c>
      <c r="E12" s="6">
        <v>1</v>
      </c>
      <c r="F12">
        <f>(E12/Budget!$B$4)*I12</f>
        <v>4.1666666666666669E-4</v>
      </c>
      <c r="I12" s="13">
        <v>1</v>
      </c>
    </row>
    <row r="13" spans="1:18" x14ac:dyDescent="0.25">
      <c r="A13">
        <v>12</v>
      </c>
      <c r="B13" t="s">
        <v>218</v>
      </c>
      <c r="C13">
        <v>14</v>
      </c>
      <c r="D13" s="15">
        <f>F13*Budget!$B$4*Budget!$F$3</f>
        <v>0.66666666666666663</v>
      </c>
      <c r="E13" s="6">
        <v>1</v>
      </c>
      <c r="F13">
        <f>(E13/Budget!$B$4)*I13</f>
        <v>4.1666666666666669E-4</v>
      </c>
      <c r="I13" s="13">
        <v>1</v>
      </c>
    </row>
    <row r="14" spans="1:18" x14ac:dyDescent="0.25">
      <c r="A14">
        <v>13</v>
      </c>
      <c r="B14" t="s">
        <v>238</v>
      </c>
      <c r="C14">
        <v>5</v>
      </c>
      <c r="D14" s="15">
        <f>F14*Budget!$B$4*Budget!$F$3</f>
        <v>0</v>
      </c>
      <c r="E14" s="6">
        <v>0</v>
      </c>
      <c r="F14">
        <f>(E14/Budget!$B$4)*I14</f>
        <v>0</v>
      </c>
      <c r="I14" s="13">
        <v>0</v>
      </c>
    </row>
    <row r="15" spans="1:18" x14ac:dyDescent="0.25">
      <c r="A15">
        <v>14</v>
      </c>
      <c r="B15" t="s">
        <v>237</v>
      </c>
      <c r="C15">
        <v>6</v>
      </c>
      <c r="D15" s="15">
        <f>F15*Budget!$B$4*Budget!$F$3</f>
        <v>0</v>
      </c>
      <c r="E15" s="6">
        <v>0</v>
      </c>
      <c r="F15">
        <f>(E15/Budget!$B$4)*I15</f>
        <v>0</v>
      </c>
      <c r="I15" s="13">
        <v>0</v>
      </c>
    </row>
    <row r="16" spans="1:18" x14ac:dyDescent="0.25">
      <c r="A16">
        <v>15</v>
      </c>
      <c r="B16" t="s">
        <v>241</v>
      </c>
      <c r="C16">
        <v>9</v>
      </c>
      <c r="D16" s="15">
        <f>F16*Budget!$B$4*Budget!$F$3</f>
        <v>0</v>
      </c>
      <c r="E16" s="6">
        <v>0</v>
      </c>
      <c r="F16">
        <f>(E16/Budget!$B$4)*I16</f>
        <v>0</v>
      </c>
      <c r="I16" s="13">
        <v>0</v>
      </c>
    </row>
    <row r="17" spans="1:9" x14ac:dyDescent="0.25">
      <c r="A17">
        <v>16</v>
      </c>
      <c r="B17" t="s">
        <v>242</v>
      </c>
      <c r="C17">
        <v>8</v>
      </c>
      <c r="D17" s="15">
        <f>F17*Budget!$B$4*Budget!$F$3</f>
        <v>0</v>
      </c>
      <c r="E17" s="6">
        <v>0</v>
      </c>
      <c r="F17">
        <f>(E17/Budget!$B$4)*I17</f>
        <v>0</v>
      </c>
      <c r="I17" s="13">
        <v>0</v>
      </c>
    </row>
    <row r="18" spans="1:9" x14ac:dyDescent="0.25">
      <c r="A18">
        <v>17</v>
      </c>
      <c r="B18" t="s">
        <v>227</v>
      </c>
      <c r="C18">
        <v>9</v>
      </c>
      <c r="D18" s="15">
        <f>F18*Budget!$B$4*Budget!$F$3</f>
        <v>0</v>
      </c>
      <c r="E18" s="6">
        <v>0</v>
      </c>
      <c r="F18">
        <f>(E18/Budget!$B$4)*I18</f>
        <v>0</v>
      </c>
      <c r="I18" s="13">
        <v>0</v>
      </c>
    </row>
    <row r="19" spans="1:9" x14ac:dyDescent="0.25">
      <c r="A19">
        <v>18</v>
      </c>
      <c r="B19" t="s">
        <v>245</v>
      </c>
      <c r="C19">
        <v>5</v>
      </c>
      <c r="D19" s="15">
        <f>F19*Budget!$B$4*Budget!$F$3</f>
        <v>0</v>
      </c>
      <c r="E19" s="6">
        <v>0</v>
      </c>
      <c r="F19">
        <f>(E19/Budget!$B$4)*I19</f>
        <v>0</v>
      </c>
      <c r="I19" s="13">
        <v>0</v>
      </c>
    </row>
    <row r="20" spans="1:9" x14ac:dyDescent="0.25">
      <c r="A20">
        <v>19</v>
      </c>
      <c r="B20" t="s">
        <v>220</v>
      </c>
      <c r="C20">
        <v>10</v>
      </c>
      <c r="D20" s="15">
        <f>F20*Budget!$B$4*Budget!$F$3</f>
        <v>0</v>
      </c>
      <c r="E20" s="6">
        <v>0</v>
      </c>
      <c r="F20">
        <f>(E20/Budget!$B$4)*I20</f>
        <v>0</v>
      </c>
      <c r="I20" s="13">
        <v>0</v>
      </c>
    </row>
    <row r="21" spans="1:9" ht="15.75" customHeight="1" x14ac:dyDescent="0.25">
      <c r="A21">
        <v>20</v>
      </c>
      <c r="B21" t="s">
        <v>223</v>
      </c>
      <c r="C21">
        <v>12</v>
      </c>
      <c r="D21" s="15">
        <f>F21*Budget!$B$4*Budget!$F$3</f>
        <v>0</v>
      </c>
      <c r="E21" s="6">
        <v>0</v>
      </c>
      <c r="F21">
        <f>(E21/Budget!$B$4)*I21</f>
        <v>0</v>
      </c>
      <c r="I21" s="13">
        <v>0</v>
      </c>
    </row>
    <row r="22" spans="1:9" ht="15.75" customHeight="1" x14ac:dyDescent="0.25">
      <c r="A22">
        <v>21</v>
      </c>
      <c r="B22" t="s">
        <v>224</v>
      </c>
      <c r="C22">
        <v>12</v>
      </c>
      <c r="D22" s="15">
        <f>F22*Budget!$B$4*Budget!$F$3</f>
        <v>0</v>
      </c>
      <c r="E22" s="6">
        <v>0</v>
      </c>
      <c r="F22">
        <f>(E22/Budget!$B$4)*I22</f>
        <v>0</v>
      </c>
      <c r="I22" s="13">
        <v>0</v>
      </c>
    </row>
    <row r="23" spans="1:9" ht="15.75" customHeight="1" x14ac:dyDescent="0.25">
      <c r="A23">
        <v>22</v>
      </c>
      <c r="B23" t="s">
        <v>249</v>
      </c>
      <c r="C23">
        <v>9</v>
      </c>
      <c r="D23" s="15">
        <f>F23*Budget!$B$4*Budget!$F$3</f>
        <v>0</v>
      </c>
      <c r="E23" s="6">
        <v>0</v>
      </c>
      <c r="F23">
        <f>(E23/Budget!$B$4)*I23</f>
        <v>0</v>
      </c>
      <c r="I23" s="13">
        <v>0</v>
      </c>
    </row>
    <row r="24" spans="1:9" ht="15.75" customHeight="1" x14ac:dyDescent="0.25">
      <c r="A24">
        <v>23</v>
      </c>
      <c r="B24" t="s">
        <v>240</v>
      </c>
      <c r="C24">
        <v>10</v>
      </c>
      <c r="D24" s="15">
        <f>F24*Budget!$B$4*Budget!$F$3</f>
        <v>0</v>
      </c>
      <c r="E24" s="6">
        <v>0</v>
      </c>
      <c r="F24">
        <f>(E24/Budget!$B$4)*I24</f>
        <v>0</v>
      </c>
      <c r="I24" s="13">
        <v>0</v>
      </c>
    </row>
    <row r="25" spans="1:9" ht="15.75" customHeight="1" x14ac:dyDescent="0.25">
      <c r="A25">
        <v>24</v>
      </c>
      <c r="B25" t="s">
        <v>246</v>
      </c>
      <c r="C25">
        <v>5</v>
      </c>
      <c r="D25" s="15">
        <f>F25*Budget!$B$4*Budget!$F$3</f>
        <v>0</v>
      </c>
      <c r="E25" s="6">
        <v>0</v>
      </c>
      <c r="F25">
        <f>(E25/Budget!$B$4)*I25</f>
        <v>0</v>
      </c>
      <c r="I25" s="13">
        <v>0</v>
      </c>
    </row>
    <row r="26" spans="1:9" ht="15.75" customHeight="1" x14ac:dyDescent="0.25">
      <c r="A26">
        <v>25</v>
      </c>
      <c r="B26" t="s">
        <v>230</v>
      </c>
      <c r="C26">
        <v>8</v>
      </c>
      <c r="D26" s="15">
        <f>F26*Budget!$B$4*Budget!$F$3</f>
        <v>0</v>
      </c>
      <c r="E26" s="6">
        <v>0</v>
      </c>
      <c r="F26">
        <f>(E26/Budget!$B$4)*I26</f>
        <v>0</v>
      </c>
      <c r="I26" s="13">
        <v>0</v>
      </c>
    </row>
    <row r="27" spans="1:9" ht="15.75" customHeight="1" x14ac:dyDescent="0.25">
      <c r="A27">
        <v>26</v>
      </c>
      <c r="B27" t="s">
        <v>239</v>
      </c>
      <c r="C27">
        <v>14</v>
      </c>
      <c r="D27" s="15">
        <f>F27*Budget!$B$4*Budget!$F$3</f>
        <v>0</v>
      </c>
      <c r="E27" s="6">
        <v>0</v>
      </c>
      <c r="F27">
        <f>(E27/Budget!$B$4)*I27</f>
        <v>0</v>
      </c>
      <c r="I27" s="13">
        <v>0</v>
      </c>
    </row>
    <row r="28" spans="1:9" ht="15.75" customHeight="1" x14ac:dyDescent="0.25">
      <c r="A28">
        <v>27</v>
      </c>
      <c r="B28" t="s">
        <v>247</v>
      </c>
      <c r="C28">
        <v>8</v>
      </c>
      <c r="D28" s="15">
        <f>F28*Budget!$B$4*Budget!$F$3</f>
        <v>0</v>
      </c>
      <c r="E28" s="6">
        <v>0</v>
      </c>
      <c r="F28">
        <f>(E28/Budget!$B$4)*I28</f>
        <v>0</v>
      </c>
      <c r="I28" s="13">
        <v>0</v>
      </c>
    </row>
    <row r="29" spans="1:9" ht="15.75" customHeight="1" x14ac:dyDescent="0.25">
      <c r="A29">
        <v>28</v>
      </c>
      <c r="B29" t="s">
        <v>228</v>
      </c>
      <c r="C29">
        <v>10</v>
      </c>
      <c r="D29" s="15">
        <f>F29*Budget!$B$4*Budget!$F$3</f>
        <v>0</v>
      </c>
    </row>
    <row r="30" spans="1:9" ht="15.75" customHeight="1" x14ac:dyDescent="0.25">
      <c r="A30">
        <v>29</v>
      </c>
      <c r="B30" t="s">
        <v>229</v>
      </c>
      <c r="C30">
        <v>8</v>
      </c>
      <c r="D30" s="15">
        <f>F30*Budget!$B$4*Budget!$F$3</f>
        <v>0</v>
      </c>
    </row>
    <row r="31" spans="1:9" ht="15.75" customHeight="1" x14ac:dyDescent="0.25">
      <c r="A31">
        <v>30</v>
      </c>
      <c r="B31" t="s">
        <v>234</v>
      </c>
      <c r="C31">
        <v>11</v>
      </c>
      <c r="D31" s="15">
        <f>F31*Budget!$B$4*Budget!$F$3</f>
        <v>0</v>
      </c>
    </row>
    <row r="32" spans="1:9" ht="15.75" customHeight="1" x14ac:dyDescent="0.25">
      <c r="A32">
        <v>31</v>
      </c>
      <c r="B32" t="s">
        <v>233</v>
      </c>
      <c r="C32">
        <v>11</v>
      </c>
      <c r="D32" s="15">
        <f>F32*Budget!$B$4*Budget!$F$3</f>
        <v>0</v>
      </c>
    </row>
    <row r="33" spans="1:4" ht="15.75" customHeight="1" x14ac:dyDescent="0.25">
      <c r="A33">
        <v>32</v>
      </c>
      <c r="B33" t="s">
        <v>244</v>
      </c>
      <c r="C33">
        <v>11</v>
      </c>
      <c r="D33" s="15">
        <f>F33*Budget!$B$4*Budget!$F$3</f>
        <v>0</v>
      </c>
    </row>
    <row r="34" spans="1:4" ht="15.75" customHeight="1" x14ac:dyDescent="0.25"/>
    <row r="35" spans="1:4" ht="15.75" customHeight="1" x14ac:dyDescent="0.25"/>
    <row r="36" spans="1:4" ht="15.75" customHeight="1" x14ac:dyDescent="0.25"/>
    <row r="37" spans="1:4" ht="15.75" customHeight="1" x14ac:dyDescent="0.25"/>
    <row r="38" spans="1:4" ht="15.75" customHeight="1" x14ac:dyDescent="0.25"/>
    <row r="39" spans="1:4" ht="15.75" customHeight="1" x14ac:dyDescent="0.25"/>
    <row r="40" spans="1:4" ht="15.75" customHeight="1" x14ac:dyDescent="0.25"/>
    <row r="41" spans="1:4" ht="15.75" customHeight="1" x14ac:dyDescent="0.25"/>
    <row r="42" spans="1:4" ht="15.75" customHeight="1" x14ac:dyDescent="0.25"/>
    <row r="43" spans="1:4" ht="15.75" customHeight="1" x14ac:dyDescent="0.25"/>
    <row r="44" spans="1:4" ht="15.75" customHeight="1" x14ac:dyDescent="0.25"/>
    <row r="45" spans="1:4" ht="15.75" customHeight="1" x14ac:dyDescent="0.25"/>
    <row r="46" spans="1:4" ht="15.75" customHeight="1" x14ac:dyDescent="0.25"/>
    <row r="47" spans="1:4" ht="15.75" customHeight="1" x14ac:dyDescent="0.25"/>
    <row r="48" spans="1:4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</sheetData>
  <pageMargins left="0.7" right="0.7" top="0.75" bottom="0.75" header="0" footer="0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R1000"/>
  <sheetViews>
    <sheetView workbookViewId="0">
      <selection activeCell="A27" sqref="A27:XFD27"/>
    </sheetView>
  </sheetViews>
  <sheetFormatPr defaultColWidth="14.42578125" defaultRowHeight="15" customHeight="1" x14ac:dyDescent="0.25"/>
  <cols>
    <col min="1" max="1" width="8.7109375" customWidth="1"/>
    <col min="2" max="2" width="15.140625" customWidth="1"/>
    <col min="3" max="3" width="8.7109375" customWidth="1"/>
    <col min="4" max="4" width="15.140625" customWidth="1"/>
    <col min="5" max="5" width="7.28515625" style="14" bestFit="1" customWidth="1"/>
    <col min="6" max="9" width="8.7109375" customWidth="1"/>
    <col min="10" max="10" width="8.7109375" style="13" customWidth="1"/>
    <col min="11" max="21" width="8.7109375" customWidth="1"/>
  </cols>
  <sheetData>
    <row r="1" spans="1:18" x14ac:dyDescent="0.25">
      <c r="A1" s="19" t="s">
        <v>3</v>
      </c>
      <c r="B1" s="20" t="s">
        <v>13</v>
      </c>
      <c r="C1" s="19" t="s">
        <v>44</v>
      </c>
      <c r="D1" s="20" t="s">
        <v>107</v>
      </c>
      <c r="E1" s="21" t="s">
        <v>1</v>
      </c>
      <c r="O1" s="26" t="s">
        <v>180</v>
      </c>
      <c r="P1" s="26"/>
      <c r="Q1" s="26"/>
      <c r="R1" s="25"/>
    </row>
    <row r="2" spans="1:18" x14ac:dyDescent="0.25">
      <c r="A2">
        <v>1</v>
      </c>
      <c r="B2" t="s">
        <v>252</v>
      </c>
      <c r="C2" t="s">
        <v>86</v>
      </c>
      <c r="D2">
        <v>12</v>
      </c>
      <c r="E2" s="15">
        <f>G2*Budget!$B$4*Budget!$F$3</f>
        <v>2</v>
      </c>
      <c r="F2" s="6">
        <v>1</v>
      </c>
      <c r="G2">
        <f>(F2/Budget!$B$4)*J2</f>
        <v>1.25E-3</v>
      </c>
      <c r="J2" s="13">
        <v>3</v>
      </c>
      <c r="O2" s="14" t="s">
        <v>181</v>
      </c>
      <c r="R2" s="27">
        <f>Budget!B2</f>
        <v>200</v>
      </c>
    </row>
    <row r="3" spans="1:18" x14ac:dyDescent="0.25">
      <c r="A3">
        <v>2</v>
      </c>
      <c r="B3" t="s">
        <v>250</v>
      </c>
      <c r="C3" t="s">
        <v>74</v>
      </c>
      <c r="D3">
        <v>10</v>
      </c>
      <c r="E3" s="15">
        <f>G3*Budget!$B$4*Budget!$F$3</f>
        <v>0.66666666666666663</v>
      </c>
      <c r="F3" s="6">
        <v>1</v>
      </c>
      <c r="G3">
        <f>(F3/Budget!$B$4)*J3</f>
        <v>4.1666666666666669E-4</v>
      </c>
      <c r="J3" s="13">
        <v>1</v>
      </c>
      <c r="O3" s="14" t="s">
        <v>182</v>
      </c>
      <c r="R3" s="26">
        <f>Budget!B1</f>
        <v>12</v>
      </c>
    </row>
    <row r="4" spans="1:18" x14ac:dyDescent="0.25">
      <c r="A4">
        <v>3</v>
      </c>
      <c r="B4" t="s">
        <v>255</v>
      </c>
      <c r="C4" t="s">
        <v>73</v>
      </c>
      <c r="D4">
        <v>5</v>
      </c>
      <c r="E4" s="15">
        <f>G4*Budget!$B$4*Budget!$F$3</f>
        <v>0.66666666666666663</v>
      </c>
      <c r="F4" s="6">
        <v>1</v>
      </c>
      <c r="G4">
        <f>(F4/Budget!$B$4)*J4</f>
        <v>4.1666666666666669E-4</v>
      </c>
      <c r="J4" s="13">
        <v>1</v>
      </c>
    </row>
    <row r="5" spans="1:18" x14ac:dyDescent="0.25">
      <c r="A5">
        <v>4</v>
      </c>
      <c r="B5" t="s">
        <v>248</v>
      </c>
      <c r="C5" t="s">
        <v>78</v>
      </c>
      <c r="D5">
        <v>12</v>
      </c>
      <c r="E5" s="15">
        <f>G5*Budget!$B$4*Budget!$F$3</f>
        <v>0.66666666666666663</v>
      </c>
      <c r="F5" s="6">
        <v>1</v>
      </c>
      <c r="G5">
        <f>(F5/Budget!$B$4)*J5</f>
        <v>4.1666666666666669E-4</v>
      </c>
      <c r="J5" s="13">
        <v>1</v>
      </c>
    </row>
    <row r="6" spans="1:18" x14ac:dyDescent="0.25">
      <c r="A6">
        <v>5</v>
      </c>
      <c r="B6" t="s">
        <v>253</v>
      </c>
      <c r="C6" t="s">
        <v>93</v>
      </c>
      <c r="D6">
        <v>6</v>
      </c>
      <c r="E6" s="15">
        <f>G6*Budget!$B$4*Budget!$F$3</f>
        <v>0.66666666666666663</v>
      </c>
      <c r="F6" s="6">
        <v>1</v>
      </c>
      <c r="G6">
        <f>(F6/Budget!$B$4)*J6</f>
        <v>4.1666666666666669E-4</v>
      </c>
      <c r="J6" s="13">
        <v>1</v>
      </c>
    </row>
    <row r="7" spans="1:18" x14ac:dyDescent="0.25">
      <c r="A7">
        <v>6</v>
      </c>
      <c r="B7" t="s">
        <v>432</v>
      </c>
      <c r="C7" t="s">
        <v>71</v>
      </c>
      <c r="D7">
        <v>8</v>
      </c>
      <c r="E7" s="15">
        <f>G7*Budget!$B$4*Budget!$F$3</f>
        <v>0.66666666666666663</v>
      </c>
      <c r="F7" s="6">
        <v>1</v>
      </c>
      <c r="G7">
        <f>(F7/Budget!$B$4)*J7</f>
        <v>4.1666666666666669E-4</v>
      </c>
      <c r="J7" s="13">
        <v>1</v>
      </c>
    </row>
    <row r="8" spans="1:18" x14ac:dyDescent="0.25">
      <c r="A8">
        <v>7</v>
      </c>
      <c r="B8" t="s">
        <v>149</v>
      </c>
      <c r="C8" t="s">
        <v>88</v>
      </c>
      <c r="D8">
        <v>10</v>
      </c>
      <c r="E8" s="15">
        <f>G8*Budget!$B$4*Budget!$F$3</f>
        <v>0.66666666666666663</v>
      </c>
      <c r="F8" s="6">
        <v>1</v>
      </c>
      <c r="G8">
        <f>(F8/Budget!$B$4)*J8</f>
        <v>4.1666666666666669E-4</v>
      </c>
      <c r="J8" s="13">
        <v>1</v>
      </c>
    </row>
    <row r="9" spans="1:18" x14ac:dyDescent="0.25">
      <c r="A9">
        <v>8</v>
      </c>
      <c r="B9" t="s">
        <v>433</v>
      </c>
      <c r="C9" t="s">
        <v>70</v>
      </c>
      <c r="D9">
        <v>9</v>
      </c>
      <c r="E9" s="15">
        <f>G9*Budget!$B$4*Budget!$F$3</f>
        <v>0.66666666666666663</v>
      </c>
      <c r="F9" s="6">
        <v>1</v>
      </c>
      <c r="G9">
        <f>(F9/Budget!$B$4)*J9</f>
        <v>4.1666666666666669E-4</v>
      </c>
      <c r="J9" s="13">
        <v>1</v>
      </c>
    </row>
    <row r="10" spans="1:18" x14ac:dyDescent="0.25">
      <c r="A10">
        <v>9</v>
      </c>
      <c r="B10" t="s">
        <v>55</v>
      </c>
      <c r="C10" t="s">
        <v>95</v>
      </c>
      <c r="D10">
        <v>9</v>
      </c>
      <c r="E10" s="15">
        <f>G10*Budget!$B$4*Budget!$F$3</f>
        <v>0.66666666666666663</v>
      </c>
      <c r="F10" s="6">
        <v>1</v>
      </c>
      <c r="G10">
        <f>(F10/Budget!$B$4)*J10</f>
        <v>4.1666666666666669E-4</v>
      </c>
      <c r="J10" s="13">
        <v>1</v>
      </c>
    </row>
    <row r="11" spans="1:18" x14ac:dyDescent="0.25">
      <c r="A11">
        <v>10</v>
      </c>
      <c r="B11" t="s">
        <v>147</v>
      </c>
      <c r="C11" t="s">
        <v>87</v>
      </c>
      <c r="D11">
        <v>7</v>
      </c>
      <c r="E11" s="15">
        <f>G11*Budget!$B$4*Budget!$F$3</f>
        <v>0.66666666666666663</v>
      </c>
      <c r="F11" s="6">
        <v>1</v>
      </c>
      <c r="G11">
        <f>(F11/Budget!$B$4)*J11</f>
        <v>4.1666666666666669E-4</v>
      </c>
      <c r="J11" s="13">
        <v>1</v>
      </c>
    </row>
    <row r="12" spans="1:18" x14ac:dyDescent="0.25">
      <c r="A12">
        <v>11</v>
      </c>
      <c r="B12" t="s">
        <v>434</v>
      </c>
      <c r="C12" t="s">
        <v>90</v>
      </c>
      <c r="D12">
        <v>7</v>
      </c>
      <c r="E12" s="15">
        <f>G12*Budget!$B$4*Budget!$F$3</f>
        <v>0.66666666666666663</v>
      </c>
      <c r="F12" s="6">
        <v>1</v>
      </c>
      <c r="G12">
        <f>(F12/Budget!$B$4)*J12</f>
        <v>4.1666666666666669E-4</v>
      </c>
      <c r="J12" s="13">
        <v>1</v>
      </c>
    </row>
    <row r="13" spans="1:18" x14ac:dyDescent="0.25">
      <c r="A13">
        <v>12</v>
      </c>
      <c r="B13" t="s">
        <v>146</v>
      </c>
      <c r="C13" t="s">
        <v>77</v>
      </c>
      <c r="D13">
        <v>12</v>
      </c>
      <c r="E13" s="15">
        <f>G13*Budget!$B$4*Budget!$F$3</f>
        <v>0.66666666666666663</v>
      </c>
      <c r="F13" s="6">
        <v>1</v>
      </c>
      <c r="G13">
        <f>(F13/Budget!$B$4)*J13</f>
        <v>4.1666666666666669E-4</v>
      </c>
      <c r="J13" s="13">
        <v>1</v>
      </c>
    </row>
    <row r="14" spans="1:18" x14ac:dyDescent="0.25">
      <c r="A14">
        <v>13</v>
      </c>
      <c r="B14" t="s">
        <v>435</v>
      </c>
      <c r="C14" t="s">
        <v>79</v>
      </c>
      <c r="D14">
        <v>6</v>
      </c>
      <c r="E14" s="15">
        <f>G14*Budget!$B$4*Budget!$F$3</f>
        <v>0</v>
      </c>
      <c r="F14" s="6">
        <v>0</v>
      </c>
      <c r="G14">
        <f>(F14/Budget!$B$4)*J14</f>
        <v>0</v>
      </c>
      <c r="J14" s="13">
        <v>0</v>
      </c>
    </row>
    <row r="15" spans="1:18" x14ac:dyDescent="0.25">
      <c r="A15">
        <v>14</v>
      </c>
      <c r="B15" t="s">
        <v>54</v>
      </c>
      <c r="C15" t="s">
        <v>66</v>
      </c>
      <c r="D15">
        <v>10</v>
      </c>
      <c r="E15" s="15">
        <f>G15*Budget!$B$4*Budget!$F$3</f>
        <v>0</v>
      </c>
      <c r="F15" s="6">
        <v>0</v>
      </c>
      <c r="G15">
        <f>(F15/Budget!$B$4)*J15</f>
        <v>0</v>
      </c>
      <c r="J15" s="13">
        <v>0</v>
      </c>
    </row>
    <row r="16" spans="1:18" x14ac:dyDescent="0.25">
      <c r="A16">
        <v>15</v>
      </c>
      <c r="B16" t="s">
        <v>127</v>
      </c>
      <c r="C16" t="s">
        <v>68</v>
      </c>
      <c r="D16">
        <v>5</v>
      </c>
      <c r="E16" s="15">
        <f>G16*Budget!$B$4*Budget!$F$3</f>
        <v>0</v>
      </c>
      <c r="F16" s="6">
        <v>0</v>
      </c>
      <c r="G16">
        <f>(F16/Budget!$B$4)*J16</f>
        <v>0</v>
      </c>
      <c r="J16" s="13">
        <v>0</v>
      </c>
    </row>
    <row r="17" spans="1:10" x14ac:dyDescent="0.25">
      <c r="A17">
        <v>16</v>
      </c>
      <c r="B17" t="s">
        <v>125</v>
      </c>
      <c r="C17" t="s">
        <v>92</v>
      </c>
      <c r="D17">
        <v>12</v>
      </c>
      <c r="E17" s="15">
        <f>G17*Budget!$B$4*Budget!$F$3</f>
        <v>0</v>
      </c>
      <c r="F17" s="6">
        <v>0</v>
      </c>
      <c r="G17">
        <f>(F17/Budget!$B$4)*J17</f>
        <v>0</v>
      </c>
      <c r="J17" s="13">
        <v>0</v>
      </c>
    </row>
    <row r="18" spans="1:10" x14ac:dyDescent="0.25">
      <c r="A18">
        <v>17</v>
      </c>
      <c r="B18" t="s">
        <v>436</v>
      </c>
      <c r="C18" t="s">
        <v>75</v>
      </c>
      <c r="D18">
        <v>8</v>
      </c>
      <c r="E18" s="15">
        <f>G18*Budget!$B$4*Budget!$F$3</f>
        <v>0</v>
      </c>
      <c r="F18" s="6">
        <v>0</v>
      </c>
      <c r="G18">
        <f>(F18/Budget!$B$4)*J18</f>
        <v>0</v>
      </c>
      <c r="J18" s="13">
        <v>0</v>
      </c>
    </row>
    <row r="19" spans="1:10" x14ac:dyDescent="0.25">
      <c r="A19">
        <v>18</v>
      </c>
      <c r="B19" t="s">
        <v>126</v>
      </c>
      <c r="C19" t="s">
        <v>84</v>
      </c>
      <c r="D19">
        <v>8</v>
      </c>
      <c r="E19" s="15">
        <f>G19*Budget!$B$4*Budget!$F$3</f>
        <v>0</v>
      </c>
      <c r="F19" s="6">
        <v>0</v>
      </c>
      <c r="G19">
        <f>(F19/Budget!$B$4)*J19</f>
        <v>0</v>
      </c>
      <c r="J19" s="13">
        <v>0</v>
      </c>
    </row>
    <row r="20" spans="1:10" x14ac:dyDescent="0.25">
      <c r="A20">
        <v>19</v>
      </c>
      <c r="B20" t="s">
        <v>56</v>
      </c>
      <c r="C20" t="s">
        <v>94</v>
      </c>
      <c r="D20">
        <v>8</v>
      </c>
      <c r="E20" s="15">
        <f>G20*Budget!$B$4*Budget!$F$3</f>
        <v>0</v>
      </c>
      <c r="F20" s="6">
        <v>0</v>
      </c>
      <c r="G20">
        <f>(F20/Budget!$B$4)*J20</f>
        <v>0</v>
      </c>
      <c r="J20" s="13">
        <v>0</v>
      </c>
    </row>
    <row r="21" spans="1:10" ht="15.75" customHeight="1" x14ac:dyDescent="0.25">
      <c r="A21">
        <v>20</v>
      </c>
      <c r="B21" t="s">
        <v>437</v>
      </c>
      <c r="C21" t="s">
        <v>440</v>
      </c>
      <c r="D21">
        <v>8</v>
      </c>
      <c r="E21" s="15">
        <f>G21*Budget!$B$4*Budget!$F$3</f>
        <v>0</v>
      </c>
      <c r="F21" s="6">
        <v>0</v>
      </c>
      <c r="G21">
        <f>(F21/Budget!$B$4)*J21</f>
        <v>0</v>
      </c>
      <c r="J21" s="13">
        <v>0</v>
      </c>
    </row>
    <row r="22" spans="1:10" ht="15.75" customHeight="1" x14ac:dyDescent="0.25">
      <c r="A22">
        <v>21</v>
      </c>
      <c r="B22" t="s">
        <v>148</v>
      </c>
      <c r="C22" t="s">
        <v>100</v>
      </c>
      <c r="D22">
        <v>14</v>
      </c>
      <c r="E22" s="15">
        <f>G22*Budget!$B$4*Budget!$F$3</f>
        <v>0</v>
      </c>
      <c r="F22" s="6">
        <v>0</v>
      </c>
      <c r="G22">
        <f>(F22/Budget!$B$4)*J22</f>
        <v>0</v>
      </c>
      <c r="J22" s="13">
        <v>0</v>
      </c>
    </row>
    <row r="23" spans="1:10" ht="15.75" customHeight="1" x14ac:dyDescent="0.25">
      <c r="A23">
        <v>22</v>
      </c>
      <c r="B23" t="s">
        <v>251</v>
      </c>
      <c r="C23" t="s">
        <v>91</v>
      </c>
      <c r="D23">
        <v>14</v>
      </c>
      <c r="E23" s="15">
        <f>G23*Budget!$B$4*Budget!$F$3</f>
        <v>0</v>
      </c>
      <c r="F23" s="6">
        <v>0</v>
      </c>
      <c r="G23">
        <f>(F23/Budget!$B$4)*J23</f>
        <v>0</v>
      </c>
      <c r="J23" s="13">
        <v>0</v>
      </c>
    </row>
    <row r="24" spans="1:10" ht="15.75" customHeight="1" x14ac:dyDescent="0.25">
      <c r="A24">
        <v>23</v>
      </c>
      <c r="B24" t="s">
        <v>438</v>
      </c>
      <c r="C24" t="s">
        <v>67</v>
      </c>
      <c r="D24">
        <v>5</v>
      </c>
      <c r="E24" s="15">
        <f>G24*Budget!$B$4*Budget!$F$3</f>
        <v>0</v>
      </c>
      <c r="F24" s="6">
        <v>0</v>
      </c>
      <c r="G24">
        <f>(F24/Budget!$B$4)*J24</f>
        <v>0</v>
      </c>
      <c r="J24" s="13">
        <v>0</v>
      </c>
    </row>
    <row r="25" spans="1:10" ht="15.75" customHeight="1" x14ac:dyDescent="0.25">
      <c r="A25">
        <v>24</v>
      </c>
      <c r="B25" t="s">
        <v>439</v>
      </c>
      <c r="C25" t="s">
        <v>85</v>
      </c>
      <c r="D25">
        <v>8</v>
      </c>
      <c r="E25" s="15">
        <f>G25*Budget!$B$4*Budget!$F$3</f>
        <v>0</v>
      </c>
      <c r="F25" s="6">
        <v>0</v>
      </c>
      <c r="G25">
        <f>(F25/Budget!$B$4)*J25</f>
        <v>0</v>
      </c>
      <c r="J25" s="13">
        <v>0</v>
      </c>
    </row>
    <row r="26" spans="1:10" ht="15.75" customHeight="1" x14ac:dyDescent="0.25">
      <c r="A26">
        <v>25</v>
      </c>
      <c r="B26" t="s">
        <v>254</v>
      </c>
      <c r="C26" t="s">
        <v>80</v>
      </c>
      <c r="D26">
        <v>5</v>
      </c>
      <c r="E26" s="15">
        <f>G26*Budget!$B$4*Budget!$F$3</f>
        <v>0</v>
      </c>
      <c r="F26" s="6">
        <v>0</v>
      </c>
      <c r="G26">
        <f>(F26/Budget!$B$4)*J26</f>
        <v>0</v>
      </c>
      <c r="J26" s="13">
        <v>0</v>
      </c>
    </row>
    <row r="27" spans="1:10" ht="15.75" customHeight="1" x14ac:dyDescent="0.25">
      <c r="E27" s="15"/>
      <c r="F27" s="6"/>
    </row>
    <row r="28" spans="1:10" ht="15.75" customHeight="1" x14ac:dyDescent="0.25">
      <c r="E28" s="15"/>
      <c r="F28" s="6"/>
    </row>
    <row r="29" spans="1:10" ht="15.75" customHeight="1" x14ac:dyDescent="0.25">
      <c r="E29" s="15"/>
      <c r="F29" s="6"/>
    </row>
    <row r="30" spans="1:10" ht="15.75" customHeight="1" x14ac:dyDescent="0.25">
      <c r="E30" s="15"/>
      <c r="F30" s="6"/>
    </row>
    <row r="31" spans="1:10" ht="15.75" customHeight="1" x14ac:dyDescent="0.25">
      <c r="E31" s="15"/>
      <c r="F31" s="6"/>
    </row>
    <row r="32" spans="1:10" ht="15.75" customHeight="1" x14ac:dyDescent="0.25">
      <c r="E32" s="15"/>
      <c r="F32" s="6"/>
    </row>
    <row r="33" spans="5:6" ht="15.75" customHeight="1" x14ac:dyDescent="0.25">
      <c r="E33" s="15"/>
      <c r="F33" s="6"/>
    </row>
    <row r="34" spans="5:6" ht="15.75" customHeight="1" x14ac:dyDescent="0.25"/>
    <row r="35" spans="5:6" ht="15.75" customHeight="1" x14ac:dyDescent="0.25"/>
    <row r="36" spans="5:6" ht="15.75" customHeight="1" x14ac:dyDescent="0.25"/>
    <row r="37" spans="5:6" ht="15.75" customHeight="1" x14ac:dyDescent="0.25"/>
    <row r="38" spans="5:6" ht="15.75" customHeight="1" x14ac:dyDescent="0.25"/>
    <row r="39" spans="5:6" ht="15.75" customHeight="1" x14ac:dyDescent="0.25"/>
    <row r="40" spans="5:6" ht="15.75" customHeight="1" x14ac:dyDescent="0.25"/>
    <row r="41" spans="5:6" ht="15.75" customHeight="1" x14ac:dyDescent="0.25"/>
    <row r="42" spans="5:6" ht="15.75" customHeight="1" x14ac:dyDescent="0.25"/>
    <row r="43" spans="5:6" ht="15.75" customHeight="1" x14ac:dyDescent="0.25"/>
    <row r="44" spans="5:6" ht="15.75" customHeight="1" x14ac:dyDescent="0.25"/>
    <row r="45" spans="5:6" ht="15.75" customHeight="1" x14ac:dyDescent="0.25"/>
    <row r="46" spans="5:6" ht="15.75" customHeight="1" x14ac:dyDescent="0.25"/>
    <row r="47" spans="5:6" ht="15.75" customHeight="1" x14ac:dyDescent="0.25"/>
    <row r="48" spans="5:6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Budget</vt:lpstr>
      <vt:lpstr>QB</vt:lpstr>
      <vt:lpstr>RB</vt:lpstr>
      <vt:lpstr>WR</vt:lpstr>
      <vt:lpstr>TE</vt:lpstr>
      <vt:lpstr>DST</vt:lpstr>
      <vt:lpstr>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Sean Ryan</cp:lastModifiedBy>
  <dcterms:created xsi:type="dcterms:W3CDTF">2020-08-13T14:59:42Z</dcterms:created>
  <dcterms:modified xsi:type="dcterms:W3CDTF">2025-07-18T21:57:39Z</dcterms:modified>
</cp:coreProperties>
</file>